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40"/>
  </bookViews>
  <sheets>
    <sheet name="Sheet1" sheetId="1" r:id="rId1"/>
  </sheets>
  <definedNames>
    <definedName name="_xlnm.Print_Titles" localSheetId="0">Sheet1!$1:3</definedName>
  </definedNames>
  <calcPr calcId="124519"/>
</workbook>
</file>

<file path=xl/calcChain.xml><?xml version="1.0" encoding="utf-8"?>
<calcChain xmlns="http://schemas.openxmlformats.org/spreadsheetml/2006/main">
  <c r="D44" i="1"/>
  <c r="D38"/>
  <c r="D35"/>
  <c r="D31"/>
  <c r="D29"/>
  <c r="D28"/>
  <c r="D25"/>
  <c r="D22"/>
  <c r="D21"/>
  <c r="D18"/>
  <c r="D16"/>
  <c r="D15"/>
  <c r="D11"/>
  <c r="D10"/>
  <c r="D9"/>
  <c r="D7"/>
  <c r="D6"/>
  <c r="D4"/>
</calcChain>
</file>

<file path=xl/sharedStrings.xml><?xml version="1.0" encoding="utf-8"?>
<sst xmlns="http://schemas.openxmlformats.org/spreadsheetml/2006/main" count="74" uniqueCount="72">
  <si>
    <t>2021年09月份财务公开一览表</t>
  </si>
  <si>
    <t>单位名称：海口综合保税区管理委员会</t>
  </si>
  <si>
    <t>科目（项目）名称</t>
  </si>
  <si>
    <t>金额（元）</t>
  </si>
  <si>
    <t>明细说明</t>
  </si>
  <si>
    <t>备注</t>
  </si>
  <si>
    <t>一、本月收入</t>
  </si>
  <si>
    <t>（一）经营收入</t>
  </si>
  <si>
    <t>（二）事业收入</t>
  </si>
  <si>
    <t>收区财政拨空港保税区注册资金金项目款</t>
  </si>
  <si>
    <t>（三）其他收入</t>
  </si>
  <si>
    <t>收1435三季度利息；收2296三季度利息；收0118三季度利息</t>
  </si>
  <si>
    <t>（四）工会户收入</t>
  </si>
  <si>
    <t>收利息</t>
  </si>
  <si>
    <t>二、本月支出</t>
  </si>
  <si>
    <t>（一）财政资金支出</t>
  </si>
  <si>
    <t xml:space="preserve"> </t>
  </si>
  <si>
    <t>办公经费</t>
  </si>
  <si>
    <t>办公费</t>
  </si>
  <si>
    <t>付王林喜报两片区复印纸购置费；付王林喜报空港海关监控室和二楼大会议室窗帘安装费；付王林喜报名片、名牌、横幅等制作费用；付钟丹凤报市委组织部学习书籍费；付王林喜报日常办公文具购买费用</t>
  </si>
  <si>
    <t>印刷费</t>
  </si>
  <si>
    <t>租赁费</t>
  </si>
  <si>
    <t>手续费</t>
  </si>
  <si>
    <t>付手续费</t>
  </si>
  <si>
    <t>水电费</t>
  </si>
  <si>
    <t>付威立雅水务水费、垃圾费、污水费；付傅鹏报综保区8月电费；付傅鹏报综保区及配套区8月份水费和污水处理费</t>
  </si>
  <si>
    <t>邮电费</t>
  </si>
  <si>
    <t>付中国电信通讯费；付艾美霞报邮寄费</t>
  </si>
  <si>
    <t>物业管理费</t>
  </si>
  <si>
    <t>差旅费</t>
  </si>
  <si>
    <t>付唐思美报两新组织培训班交通费；付许亮报空港保税区差旅费；付熊文佳6月空港保税区差旅费、6-7月公务出行补助；付陆敏赴三亚参加调研活动差旅费、8-9月空港保税区差旅费；付熊文佳报付深圳协调项目事宜差旅费；付陆敏、许亮、王桂国报赴北京招商差旅费；付黎平、曾维扬7月空港保税区差旅费；付纪振海、林诗敏、郭福祥、陈豪公务出行补助；付陈豪、纪振海报8月空港保税区差旅费；付唐惠江、朱师玉报7月公务出行补助；付赵坤、王清漪、杨阳、李飞乾、张文莉、刘巧颖报7月公务出行补助；付黎平报6月空港保税区差旅费；付岑冠达报付琼海、琼中、东方等地考察干部差旅费；付陆敏、陈顺、仇方建、郭建国、王群锐赴文昌帮扶差旅费；付仇方建8-9月空港保税区差旅费；付吴名磊探亲费；付许亮、李泰然报赴广州招商引资费用；付陆敏、许亮、李杉、李泰然报赴浙江、上海招商引资差旅费；付李泰然赴北京招商引资差旅费；付李泰然、邱进昌报赴广州、深圳招商引资差旅费</t>
  </si>
  <si>
    <t>工会经费</t>
  </si>
  <si>
    <t>其他交通费</t>
  </si>
  <si>
    <t>人员支出</t>
  </si>
  <si>
    <t>付熊文佳挂职干部三季度补助</t>
  </si>
  <si>
    <t>误餐费</t>
  </si>
  <si>
    <t>付赵坤、王清漪、杨阳、李飞乾报8月误餐费；付黎平报3-7月误餐补助；付熊文佳、许亮、邱进昌、米丹丹、仇方建、黎平2020年下半年、2021年1-7月误餐费</t>
  </si>
  <si>
    <t>会议费</t>
  </si>
  <si>
    <t>培训费</t>
  </si>
  <si>
    <t>公务用车运行维护费</t>
  </si>
  <si>
    <t>付王林喜报9月公务用车汽油费；付冯涛报29616公务用车维修费、拖车费</t>
  </si>
  <si>
    <t>公务接待费</t>
  </si>
  <si>
    <t>付李泰然报7笔公务接待费</t>
  </si>
  <si>
    <t>因公出国（境）费用</t>
  </si>
  <si>
    <t>委托业务费</t>
  </si>
  <si>
    <t>劳务费</t>
  </si>
  <si>
    <t>付王春报临聘人员8月份购买服务费用</t>
  </si>
  <si>
    <t>付唐思美报建党100周建广告制作项目费用；付符显敏报保税区（金盘）中央大道清除就车位标线工程；付李泰然报易拉宝、名片设计制作费</t>
  </si>
  <si>
    <t>咨询费</t>
  </si>
  <si>
    <t>维修（护）费</t>
  </si>
  <si>
    <t>付符显敏报综保区机房精密空调压缩机更换项目；付王林喜报金盘片区213会议室空调维修费</t>
  </si>
  <si>
    <t>专用材料购置费</t>
  </si>
  <si>
    <t>专用材料费</t>
  </si>
  <si>
    <t>被装购置费</t>
  </si>
  <si>
    <t>专用燃料费</t>
  </si>
  <si>
    <t>设备购置</t>
  </si>
  <si>
    <t>办公设备购置</t>
  </si>
  <si>
    <t>付王林喜报金盘片区213会议室购置空调费用；付王林喜报金盘片区107规建局局长办公室购置空调费用；付王林喜报规建局保险柜购置费</t>
  </si>
  <si>
    <t>专用设备购置</t>
  </si>
  <si>
    <t>信息网络及软件购置更新</t>
  </si>
  <si>
    <t>其他公用支出</t>
  </si>
  <si>
    <t>基建项目支出</t>
  </si>
  <si>
    <t>付李道艳报综保区标识标牌升级改造项目追加费用</t>
  </si>
  <si>
    <t>（二）经营支出</t>
  </si>
  <si>
    <t xml:space="preserve"> 经营税金支出</t>
  </si>
  <si>
    <t xml:space="preserve"> 其他经营支出</t>
  </si>
  <si>
    <t>（三）其他资金支出</t>
  </si>
  <si>
    <t>支付王晓龙报空港保税区注册资金金项目款</t>
  </si>
  <si>
    <t>（四）工会户支出</t>
  </si>
  <si>
    <t>支付中秋国庆节日慰问商品</t>
  </si>
  <si>
    <r>
      <rPr>
        <b/>
        <sz val="10"/>
        <rFont val="宋体"/>
        <charset val="134"/>
      </rPr>
      <t>要求：</t>
    </r>
    <r>
      <rPr>
        <sz val="10"/>
        <rFont val="宋体"/>
        <charset val="134"/>
      </rPr>
      <t>各部门结合本单位实际，详细公开财务收入支出等情况，表格的科目（项目）内容根据实际情况可自行增加，内容较多无法填入的（备注：详见附表），可以列表或文字详细说明作附件的形式公开。财务支出要详细、彻底（除涉密事项外），公开到每一笔经费具体去向，达到群众能监督、便于监督的目的，不得以包裹式、选择性公开，公开是原则，不公开是例外。公开时间：每月25日前公开上一个月的财务收支情况；公开范围：本单位（部门）全体干部职工；公开方式：通过单位公告栏、微信工作群、办公网等方式公开。 市社科联咨询电话：68536020　市纪委驻市委组织部派驻组监督电话：68611404  68624135 邮箱：wangxingn@haikou.gov.cn</t>
    </r>
  </si>
  <si>
    <t>付陈豪报空港保税区综合业务楼及公共停车场项目耕地开垦费；付王茜报老干部中秋节日福利；付王林喜报疫情工作采购帐篷费用；付王林喜报“八一”慰问金盘消防中队慰问品费用；付钟丹凤报疫情期间全员核酸检测费；付洪健程报园区在建项目人员核算检查费</t>
    <phoneticPr fontId="9" type="noConversion"/>
  </si>
</sst>
</file>

<file path=xl/styles.xml><?xml version="1.0" encoding="utf-8"?>
<styleSheet xmlns="http://schemas.openxmlformats.org/spreadsheetml/2006/main">
  <numFmts count="2">
    <numFmt numFmtId="178" formatCode="0.00_);[Red]\(0.00\)"/>
    <numFmt numFmtId="179" formatCode="#,##0.00_);[Red]\(#,##0.00\)"/>
  </numFmts>
  <fonts count="10">
    <font>
      <sz val="10"/>
      <color indexed="8"/>
      <name val="Arial"/>
      <charset val="134"/>
    </font>
    <font>
      <b/>
      <sz val="24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rgb="FFFF0000"/>
      <name val="宋体"/>
      <charset val="134"/>
    </font>
    <font>
      <sz val="10"/>
      <name val="Arial"/>
      <family val="2"/>
    </font>
    <font>
      <sz val="10"/>
      <color rgb="FFFF0000"/>
      <name val="宋体"/>
      <charset val="134"/>
    </font>
    <font>
      <sz val="10"/>
      <color theme="1"/>
      <name val="宋体"/>
      <charset val="134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 applyAlignment="1"/>
    <xf numFmtId="0" fontId="0" fillId="0" borderId="0" xfId="0" applyFont="1" applyAlignment="1"/>
    <xf numFmtId="0" fontId="0" fillId="0" borderId="0" xfId="0" applyAlignment="1">
      <alignment vertical="center"/>
    </xf>
    <xf numFmtId="178" fontId="0" fillId="0" borderId="0" xfId="0" applyNumberFormat="1" applyAlignment="1"/>
    <xf numFmtId="0" fontId="3" fillId="0" borderId="1" xfId="0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vertical="top" wrapText="1"/>
    </xf>
    <xf numFmtId="0" fontId="6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vertical="top" wrapText="1"/>
    </xf>
    <xf numFmtId="179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vertical="center" wrapText="1"/>
    </xf>
    <xf numFmtId="179" fontId="4" fillId="3" borderId="1" xfId="0" applyNumberFormat="1" applyFont="1" applyFill="1" applyBorder="1" applyAlignment="1">
      <alignment horizontal="right" vertical="center" wrapText="1"/>
    </xf>
    <xf numFmtId="0" fontId="7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178" fontId="0" fillId="0" borderId="0" xfId="0" applyNumberFormat="1" applyFont="1" applyAlignment="1"/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79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vertical="top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9" fontId="4" fillId="3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0" fontId="6" fillId="0" borderId="0" xfId="0" applyFont="1" applyAlignment="1"/>
    <xf numFmtId="178" fontId="6" fillId="0" borderId="0" xfId="0" applyNumberFormat="1" applyFont="1" applyAlignment="1"/>
    <xf numFmtId="49" fontId="1" fillId="2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6" fillId="0" borderId="5" xfId="0" applyFont="1" applyBorder="1" applyAlignment="1"/>
    <xf numFmtId="0" fontId="6" fillId="0" borderId="6" xfId="0" applyFont="1" applyBorder="1" applyAlignment="1"/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topLeftCell="A29" workbookViewId="0">
      <selection activeCell="E38" sqref="E38"/>
    </sheetView>
  </sheetViews>
  <sheetFormatPr defaultColWidth="10.28515625" defaultRowHeight="24" customHeight="1"/>
  <cols>
    <col min="1" max="1" width="8.28515625" customWidth="1"/>
    <col min="2" max="2" width="16.28515625" customWidth="1"/>
    <col min="3" max="3" width="44.85546875" customWidth="1"/>
    <col min="4" max="4" width="20.5703125" style="3" customWidth="1"/>
    <col min="5" max="5" width="95.5703125" customWidth="1"/>
    <col min="6" max="6" width="10.140625" customWidth="1"/>
    <col min="7" max="7" width="10.7109375" customWidth="1"/>
    <col min="8" max="8" width="5.5703125" customWidth="1"/>
    <col min="9" max="9" width="6.7109375" customWidth="1"/>
  </cols>
  <sheetData>
    <row r="1" spans="1:7" ht="47.25" customHeight="1">
      <c r="A1" s="29" t="s">
        <v>0</v>
      </c>
      <c r="B1" s="29"/>
      <c r="C1" s="29"/>
      <c r="D1" s="29"/>
      <c r="E1" s="29"/>
      <c r="F1" s="29"/>
    </row>
    <row r="2" spans="1:7" ht="14.25" customHeight="1">
      <c r="A2" s="30" t="s">
        <v>1</v>
      </c>
      <c r="B2" s="30"/>
      <c r="C2" s="30"/>
      <c r="D2" s="30"/>
      <c r="E2" s="30"/>
      <c r="F2" s="30"/>
    </row>
    <row r="3" spans="1:7" ht="24" customHeight="1">
      <c r="A3" s="31" t="s">
        <v>2</v>
      </c>
      <c r="B3" s="31"/>
      <c r="C3" s="31"/>
      <c r="D3" s="5" t="s">
        <v>3</v>
      </c>
      <c r="E3" s="4" t="s">
        <v>4</v>
      </c>
      <c r="F3" s="6" t="s">
        <v>5</v>
      </c>
    </row>
    <row r="4" spans="1:7" ht="24" customHeight="1">
      <c r="A4" s="32" t="s">
        <v>6</v>
      </c>
      <c r="B4" s="32"/>
      <c r="C4" s="32"/>
      <c r="D4" s="7">
        <f>SUM(D5:D8)</f>
        <v>20227415.329999998</v>
      </c>
      <c r="E4" s="8"/>
      <c r="F4" s="9"/>
    </row>
    <row r="5" spans="1:7" ht="24" customHeight="1">
      <c r="A5" s="33" t="s">
        <v>7</v>
      </c>
      <c r="B5" s="33"/>
      <c r="C5" s="33"/>
      <c r="D5" s="7"/>
      <c r="E5" s="11"/>
      <c r="F5" s="9"/>
    </row>
    <row r="6" spans="1:7" ht="24" customHeight="1">
      <c r="A6" s="33" t="s">
        <v>8</v>
      </c>
      <c r="B6" s="33"/>
      <c r="C6" s="33"/>
      <c r="D6" s="12">
        <f>20000000</f>
        <v>20000000</v>
      </c>
      <c r="E6" s="13" t="s">
        <v>9</v>
      </c>
      <c r="F6" s="9"/>
    </row>
    <row r="7" spans="1:7" ht="24" customHeight="1">
      <c r="A7" s="33" t="s">
        <v>10</v>
      </c>
      <c r="B7" s="33"/>
      <c r="C7" s="33"/>
      <c r="D7" s="14">
        <f>226043.97+1262.47</f>
        <v>227306.44</v>
      </c>
      <c r="E7" s="13" t="s">
        <v>11</v>
      </c>
      <c r="F7" s="9"/>
    </row>
    <row r="8" spans="1:7" ht="24" customHeight="1">
      <c r="A8" s="33" t="s">
        <v>12</v>
      </c>
      <c r="B8" s="33"/>
      <c r="C8" s="33"/>
      <c r="D8" s="12">
        <v>108.89</v>
      </c>
      <c r="E8" s="13" t="s">
        <v>13</v>
      </c>
      <c r="F8" s="9"/>
      <c r="G8" s="3"/>
    </row>
    <row r="9" spans="1:7" ht="24" customHeight="1">
      <c r="A9" s="32" t="s">
        <v>14</v>
      </c>
      <c r="B9" s="32"/>
      <c r="C9" s="32"/>
      <c r="D9" s="12">
        <f>SUM(D11:D45)</f>
        <v>21404543.489999998</v>
      </c>
      <c r="E9" s="8"/>
      <c r="F9" s="9"/>
    </row>
    <row r="10" spans="1:7" ht="24" customHeight="1">
      <c r="A10" s="34" t="s">
        <v>15</v>
      </c>
      <c r="B10" s="34"/>
      <c r="C10" s="34"/>
      <c r="D10" s="12">
        <f>SUM(D11:D40)</f>
        <v>1375141.99</v>
      </c>
      <c r="E10" s="15" t="s">
        <v>16</v>
      </c>
      <c r="F10" s="9"/>
    </row>
    <row r="11" spans="1:7" s="1" customFormat="1" ht="27.95" customHeight="1">
      <c r="A11" s="41"/>
      <c r="B11" s="41" t="s">
        <v>17</v>
      </c>
      <c r="C11" s="10" t="s">
        <v>18</v>
      </c>
      <c r="D11" s="12">
        <f>7964+8295.5+950+1410.75+5583.2</f>
        <v>24203.45</v>
      </c>
      <c r="E11" s="13" t="s">
        <v>19</v>
      </c>
      <c r="F11" s="9"/>
      <c r="G11" s="17"/>
    </row>
    <row r="12" spans="1:7" s="1" customFormat="1" ht="24" customHeight="1">
      <c r="A12" s="41"/>
      <c r="B12" s="41"/>
      <c r="C12" s="10" t="s">
        <v>20</v>
      </c>
      <c r="D12" s="12"/>
      <c r="E12" s="13"/>
      <c r="F12" s="9"/>
    </row>
    <row r="13" spans="1:7" s="1" customFormat="1" ht="24" customHeight="1">
      <c r="A13" s="41"/>
      <c r="B13" s="41"/>
      <c r="C13" s="10" t="s">
        <v>21</v>
      </c>
      <c r="D13" s="12"/>
      <c r="E13" s="13"/>
      <c r="F13" s="9"/>
    </row>
    <row r="14" spans="1:7" s="1" customFormat="1" ht="24" customHeight="1">
      <c r="A14" s="41"/>
      <c r="B14" s="41"/>
      <c r="C14" s="10" t="s">
        <v>22</v>
      </c>
      <c r="D14" s="12">
        <v>245</v>
      </c>
      <c r="E14" s="13" t="s">
        <v>23</v>
      </c>
      <c r="F14" s="9"/>
    </row>
    <row r="15" spans="1:7" s="1" customFormat="1" ht="27" customHeight="1">
      <c r="A15" s="41"/>
      <c r="B15" s="41"/>
      <c r="C15" s="10" t="s">
        <v>24</v>
      </c>
      <c r="D15" s="12">
        <f>524.51+546330.65</f>
        <v>546855.16</v>
      </c>
      <c r="E15" s="13" t="s">
        <v>25</v>
      </c>
      <c r="F15" s="9"/>
    </row>
    <row r="16" spans="1:7" s="1" customFormat="1" ht="26.25" customHeight="1">
      <c r="A16" s="41"/>
      <c r="B16" s="41"/>
      <c r="C16" s="10" t="s">
        <v>26</v>
      </c>
      <c r="D16" s="12">
        <f>38258.46+49</f>
        <v>38307.46</v>
      </c>
      <c r="E16" s="13" t="s">
        <v>27</v>
      </c>
      <c r="F16" s="9"/>
    </row>
    <row r="17" spans="1:7" s="1" customFormat="1" ht="24" customHeight="1">
      <c r="A17" s="41"/>
      <c r="B17" s="41"/>
      <c r="C17" s="10" t="s">
        <v>28</v>
      </c>
      <c r="D17" s="12"/>
      <c r="E17" s="13"/>
      <c r="F17" s="9"/>
    </row>
    <row r="18" spans="1:7" s="1" customFormat="1" ht="99.95" customHeight="1">
      <c r="A18" s="41"/>
      <c r="B18" s="41" t="s">
        <v>17</v>
      </c>
      <c r="C18" s="10" t="s">
        <v>29</v>
      </c>
      <c r="D18" s="12">
        <f>2930+1650+1215+688+2781.67+15777.44+330+1370+3600+39522.96</f>
        <v>69865.070000000007</v>
      </c>
      <c r="E18" s="13" t="s">
        <v>30</v>
      </c>
      <c r="F18" s="9"/>
      <c r="G18" s="17"/>
    </row>
    <row r="19" spans="1:7" s="1" customFormat="1" ht="24" customHeight="1">
      <c r="A19" s="41"/>
      <c r="B19" s="41"/>
      <c r="C19" s="18" t="s">
        <v>31</v>
      </c>
      <c r="D19" s="12"/>
      <c r="E19" s="13"/>
      <c r="F19" s="9"/>
    </row>
    <row r="20" spans="1:7" s="1" customFormat="1" ht="24" customHeight="1">
      <c r="A20" s="41"/>
      <c r="B20" s="41"/>
      <c r="C20" s="10" t="s">
        <v>32</v>
      </c>
      <c r="D20" s="12"/>
      <c r="E20" s="13"/>
      <c r="F20" s="9"/>
    </row>
    <row r="21" spans="1:7" s="1" customFormat="1" ht="27" customHeight="1">
      <c r="A21" s="16">
        <v>2</v>
      </c>
      <c r="B21" s="35" t="s">
        <v>33</v>
      </c>
      <c r="C21" s="35"/>
      <c r="D21" s="12">
        <f>4200</f>
        <v>4200</v>
      </c>
      <c r="E21" s="13" t="s">
        <v>34</v>
      </c>
      <c r="F21" s="9"/>
    </row>
    <row r="22" spans="1:7" s="1" customFormat="1" ht="30.95" customHeight="1">
      <c r="A22" s="16">
        <v>3</v>
      </c>
      <c r="B22" s="36" t="s">
        <v>35</v>
      </c>
      <c r="C22" s="36"/>
      <c r="D22" s="12">
        <f>680+1480+19680</f>
        <v>21840</v>
      </c>
      <c r="E22" s="13" t="s">
        <v>36</v>
      </c>
      <c r="F22" s="9"/>
    </row>
    <row r="23" spans="1:7" s="1" customFormat="1" ht="24" customHeight="1">
      <c r="A23" s="16">
        <v>4</v>
      </c>
      <c r="B23" s="33" t="s">
        <v>37</v>
      </c>
      <c r="C23" s="33"/>
      <c r="D23" s="12"/>
      <c r="E23" s="13"/>
      <c r="F23" s="9"/>
    </row>
    <row r="24" spans="1:7" s="1" customFormat="1" ht="24" customHeight="1">
      <c r="A24" s="16">
        <v>5</v>
      </c>
      <c r="B24" s="37" t="s">
        <v>38</v>
      </c>
      <c r="C24" s="38"/>
      <c r="D24" s="12"/>
      <c r="E24" s="13"/>
      <c r="F24" s="9"/>
    </row>
    <row r="25" spans="1:7" s="1" customFormat="1" ht="24.75" customHeight="1">
      <c r="A25" s="16">
        <v>6</v>
      </c>
      <c r="B25" s="33" t="s">
        <v>39</v>
      </c>
      <c r="C25" s="33"/>
      <c r="D25" s="12">
        <f>9306+6296</f>
        <v>15602</v>
      </c>
      <c r="E25" s="13" t="s">
        <v>40</v>
      </c>
      <c r="F25" s="9"/>
    </row>
    <row r="26" spans="1:7" s="1" customFormat="1" ht="27.95" customHeight="1">
      <c r="A26" s="16">
        <v>7</v>
      </c>
      <c r="B26" s="33" t="s">
        <v>41</v>
      </c>
      <c r="C26" s="33"/>
      <c r="D26" s="12">
        <v>5464</v>
      </c>
      <c r="E26" s="13" t="s">
        <v>42</v>
      </c>
      <c r="F26" s="9"/>
    </row>
    <row r="27" spans="1:7" s="1" customFormat="1" ht="24" customHeight="1">
      <c r="A27" s="16">
        <v>8</v>
      </c>
      <c r="B27" s="33" t="s">
        <v>43</v>
      </c>
      <c r="C27" s="33"/>
      <c r="D27" s="12"/>
      <c r="E27" s="13"/>
      <c r="F27" s="9"/>
    </row>
    <row r="28" spans="1:7" s="1" customFormat="1" ht="24" customHeight="1">
      <c r="A28" s="42">
        <v>9</v>
      </c>
      <c r="B28" s="47" t="s">
        <v>44</v>
      </c>
      <c r="C28" s="18" t="s">
        <v>45</v>
      </c>
      <c r="D28" s="12">
        <f>136645.55</f>
        <v>136645.54999999999</v>
      </c>
      <c r="E28" s="13" t="s">
        <v>46</v>
      </c>
      <c r="F28" s="9"/>
    </row>
    <row r="29" spans="1:7" s="1" customFormat="1">
      <c r="A29" s="43"/>
      <c r="B29" s="48"/>
      <c r="C29" s="10" t="s">
        <v>44</v>
      </c>
      <c r="D29" s="12">
        <f>89000+10800+760</f>
        <v>100560</v>
      </c>
      <c r="E29" s="13" t="s">
        <v>47</v>
      </c>
      <c r="F29" s="9"/>
    </row>
    <row r="30" spans="1:7" s="1" customFormat="1" ht="24" customHeight="1">
      <c r="A30" s="44"/>
      <c r="B30" s="49"/>
      <c r="C30" s="10" t="s">
        <v>48</v>
      </c>
      <c r="D30" s="12"/>
      <c r="E30" s="13"/>
      <c r="F30" s="9"/>
    </row>
    <row r="31" spans="1:7" s="1" customFormat="1" ht="24" customHeight="1">
      <c r="A31" s="16">
        <v>10</v>
      </c>
      <c r="B31" s="37" t="s">
        <v>49</v>
      </c>
      <c r="C31" s="38"/>
      <c r="D31" s="12">
        <f>33820+980</f>
        <v>34800</v>
      </c>
      <c r="E31" s="20" t="s">
        <v>50</v>
      </c>
      <c r="F31" s="9"/>
    </row>
    <row r="32" spans="1:7" s="1" customFormat="1" ht="24" customHeight="1">
      <c r="A32" s="41">
        <v>11</v>
      </c>
      <c r="B32" s="50" t="s">
        <v>51</v>
      </c>
      <c r="C32" s="10" t="s">
        <v>52</v>
      </c>
      <c r="D32" s="12"/>
      <c r="E32" s="21"/>
      <c r="F32" s="9"/>
    </row>
    <row r="33" spans="1:6" s="1" customFormat="1" ht="24" customHeight="1">
      <c r="A33" s="41"/>
      <c r="B33" s="51"/>
      <c r="C33" s="10" t="s">
        <v>53</v>
      </c>
      <c r="D33" s="12"/>
      <c r="E33" s="21"/>
      <c r="F33" s="9"/>
    </row>
    <row r="34" spans="1:6" s="1" customFormat="1" ht="24" customHeight="1">
      <c r="A34" s="41"/>
      <c r="B34" s="52"/>
      <c r="C34" s="10" t="s">
        <v>54</v>
      </c>
      <c r="D34" s="12"/>
      <c r="E34" s="21"/>
      <c r="F34" s="9"/>
    </row>
    <row r="35" spans="1:6" s="1" customFormat="1" ht="33" customHeight="1">
      <c r="A35" s="41">
        <v>12</v>
      </c>
      <c r="B35" s="50" t="s">
        <v>55</v>
      </c>
      <c r="C35" s="10" t="s">
        <v>56</v>
      </c>
      <c r="D35" s="12">
        <f>9719+2800</f>
        <v>12519</v>
      </c>
      <c r="E35" s="10" t="s">
        <v>57</v>
      </c>
      <c r="F35" s="9"/>
    </row>
    <row r="36" spans="1:6" s="1" customFormat="1" ht="24" customHeight="1">
      <c r="A36" s="45"/>
      <c r="B36" s="51"/>
      <c r="C36" s="10" t="s">
        <v>58</v>
      </c>
      <c r="D36" s="12"/>
      <c r="E36" s="21"/>
      <c r="F36" s="9"/>
    </row>
    <row r="37" spans="1:6" s="1" customFormat="1" ht="24" customHeight="1">
      <c r="A37" s="45"/>
      <c r="B37" s="52"/>
      <c r="C37" s="10" t="s">
        <v>59</v>
      </c>
      <c r="D37" s="12"/>
      <c r="E37" s="21"/>
      <c r="F37" s="9"/>
    </row>
    <row r="38" spans="1:6" s="1" customFormat="1" ht="36">
      <c r="A38" s="16">
        <v>13</v>
      </c>
      <c r="B38" s="33" t="s">
        <v>60</v>
      </c>
      <c r="C38" s="33"/>
      <c r="D38" s="12">
        <f>287793+5880.3+750+2942+13380+20310</f>
        <v>331055.3</v>
      </c>
      <c r="E38" s="22" t="s">
        <v>71</v>
      </c>
      <c r="F38" s="9"/>
    </row>
    <row r="39" spans="1:6" s="1" customFormat="1" ht="24.75" customHeight="1">
      <c r="A39" s="42">
        <v>14</v>
      </c>
      <c r="B39" s="42" t="s">
        <v>61</v>
      </c>
      <c r="C39" s="23" t="s">
        <v>62</v>
      </c>
      <c r="D39" s="12">
        <v>32980</v>
      </c>
      <c r="E39" s="23"/>
      <c r="F39" s="9"/>
    </row>
    <row r="40" spans="1:6" s="1" customFormat="1" ht="24.75" customHeight="1">
      <c r="A40" s="46"/>
      <c r="B40" s="46"/>
      <c r="C40" s="19"/>
      <c r="D40" s="12"/>
      <c r="E40" s="24"/>
      <c r="F40" s="9"/>
    </row>
    <row r="41" spans="1:6" s="1" customFormat="1" ht="24" customHeight="1">
      <c r="A41" s="33" t="s">
        <v>63</v>
      </c>
      <c r="B41" s="33"/>
      <c r="C41" s="33"/>
      <c r="D41" s="12"/>
      <c r="E41" s="21"/>
      <c r="F41" s="9"/>
    </row>
    <row r="42" spans="1:6" s="1" customFormat="1" ht="24" customHeight="1">
      <c r="A42" s="16">
        <v>1</v>
      </c>
      <c r="B42" s="33" t="s">
        <v>64</v>
      </c>
      <c r="C42" s="33"/>
      <c r="D42" s="12"/>
      <c r="E42" s="10"/>
      <c r="F42" s="9"/>
    </row>
    <row r="43" spans="1:6" s="1" customFormat="1" ht="24" customHeight="1">
      <c r="A43" s="16">
        <v>2</v>
      </c>
      <c r="B43" s="33" t="s">
        <v>65</v>
      </c>
      <c r="C43" s="33"/>
      <c r="D43" s="12"/>
      <c r="E43" s="21"/>
      <c r="F43" s="9"/>
    </row>
    <row r="44" spans="1:6" s="1" customFormat="1" ht="24" customHeight="1">
      <c r="A44" s="33" t="s">
        <v>66</v>
      </c>
      <c r="B44" s="33"/>
      <c r="C44" s="33"/>
      <c r="D44" s="12">
        <f>20000000</f>
        <v>20000000</v>
      </c>
      <c r="E44" s="25" t="s">
        <v>67</v>
      </c>
      <c r="F44" s="9"/>
    </row>
    <row r="45" spans="1:6" s="1" customFormat="1" ht="24" customHeight="1">
      <c r="A45" s="33" t="s">
        <v>68</v>
      </c>
      <c r="B45" s="33"/>
      <c r="C45" s="33"/>
      <c r="D45" s="12">
        <v>29401.5</v>
      </c>
      <c r="E45" s="13" t="s">
        <v>69</v>
      </c>
      <c r="F45" s="9"/>
    </row>
    <row r="46" spans="1:6" s="2" customFormat="1" ht="54" customHeight="1">
      <c r="A46" s="39" t="s">
        <v>70</v>
      </c>
      <c r="B46" s="35"/>
      <c r="C46" s="35"/>
      <c r="D46" s="40"/>
      <c r="E46" s="40"/>
      <c r="F46" s="40"/>
    </row>
    <row r="47" spans="1:6" ht="24" customHeight="1">
      <c r="A47" s="26"/>
      <c r="B47" s="26"/>
      <c r="C47" s="26"/>
      <c r="E47" s="26"/>
      <c r="F47" s="27"/>
    </row>
    <row r="48" spans="1:6" ht="24" customHeight="1">
      <c r="A48" s="27"/>
      <c r="B48" s="27"/>
      <c r="C48" s="27"/>
      <c r="E48" s="27"/>
      <c r="F48" s="27"/>
    </row>
    <row r="49" spans="1:6" ht="24" customHeight="1">
      <c r="A49" s="27"/>
      <c r="B49" s="27"/>
      <c r="C49" s="27"/>
      <c r="E49" s="27"/>
      <c r="F49" s="27"/>
    </row>
    <row r="50" spans="1:6" ht="24" customHeight="1">
      <c r="A50" s="27"/>
      <c r="B50" s="27"/>
      <c r="C50" s="27"/>
      <c r="D50" s="28"/>
      <c r="E50" s="27"/>
      <c r="F50" s="27"/>
    </row>
    <row r="51" spans="1:6" ht="24" customHeight="1">
      <c r="A51" s="27"/>
      <c r="B51" s="27"/>
      <c r="C51" s="27"/>
      <c r="D51" s="28"/>
      <c r="E51" s="27"/>
      <c r="F51" s="27"/>
    </row>
    <row r="52" spans="1:6" ht="24" customHeight="1">
      <c r="A52" s="27"/>
      <c r="B52" s="27"/>
      <c r="C52" s="27"/>
      <c r="D52" s="28"/>
      <c r="E52" s="27"/>
      <c r="F52" s="27"/>
    </row>
    <row r="53" spans="1:6" ht="24" customHeight="1">
      <c r="A53" s="27"/>
      <c r="B53" s="27"/>
      <c r="C53" s="27"/>
      <c r="D53" s="28"/>
      <c r="E53" s="27"/>
      <c r="F53" s="27"/>
    </row>
    <row r="54" spans="1:6" ht="24" customHeight="1">
      <c r="A54" s="27"/>
      <c r="B54" s="27"/>
      <c r="C54" s="27"/>
      <c r="D54" s="28"/>
      <c r="E54" s="27"/>
      <c r="F54" s="27"/>
    </row>
    <row r="55" spans="1:6" ht="24" customHeight="1">
      <c r="A55" s="27"/>
      <c r="B55" s="27"/>
      <c r="C55" s="27"/>
      <c r="D55" s="28"/>
      <c r="E55" s="27"/>
      <c r="F55" s="27"/>
    </row>
    <row r="56" spans="1:6" ht="24" customHeight="1">
      <c r="A56" s="27"/>
      <c r="B56" s="27"/>
      <c r="C56" s="27"/>
      <c r="D56" s="28"/>
      <c r="E56" s="27"/>
      <c r="F56" s="27"/>
    </row>
    <row r="57" spans="1:6" ht="24" customHeight="1">
      <c r="A57" s="27"/>
      <c r="B57" s="27"/>
      <c r="C57" s="27"/>
      <c r="D57" s="28"/>
      <c r="E57" s="27"/>
      <c r="F57" s="27"/>
    </row>
    <row r="58" spans="1:6" ht="24" customHeight="1">
      <c r="A58" s="27"/>
      <c r="B58" s="27"/>
      <c r="C58" s="27"/>
      <c r="D58" s="28"/>
      <c r="E58" s="27"/>
      <c r="F58" s="27"/>
    </row>
    <row r="59" spans="1:6" ht="24" customHeight="1">
      <c r="A59" s="27"/>
      <c r="B59" s="27"/>
      <c r="C59" s="27"/>
      <c r="D59" s="28"/>
      <c r="E59" s="27"/>
      <c r="F59" s="27"/>
    </row>
    <row r="60" spans="1:6" ht="24" customHeight="1">
      <c r="A60" s="27"/>
      <c r="B60" s="27"/>
      <c r="C60" s="27"/>
      <c r="D60" s="28"/>
      <c r="E60" s="27"/>
      <c r="F60" s="27"/>
    </row>
    <row r="61" spans="1:6" ht="24" customHeight="1">
      <c r="A61" s="27"/>
      <c r="B61" s="27"/>
      <c r="C61" s="27"/>
      <c r="D61" s="28"/>
      <c r="E61" s="27"/>
      <c r="F61" s="27"/>
    </row>
    <row r="62" spans="1:6" ht="24" customHeight="1">
      <c r="A62" s="27"/>
      <c r="B62" s="27"/>
      <c r="C62" s="27"/>
      <c r="D62" s="28"/>
      <c r="E62" s="27"/>
      <c r="F62" s="27"/>
    </row>
    <row r="63" spans="1:6" ht="24" customHeight="1">
      <c r="A63" s="27"/>
      <c r="B63" s="27"/>
      <c r="C63" s="27"/>
      <c r="D63" s="28"/>
      <c r="E63" s="27"/>
      <c r="F63" s="27"/>
    </row>
    <row r="64" spans="1:6" ht="24" customHeight="1">
      <c r="A64" s="27"/>
      <c r="B64" s="27"/>
      <c r="C64" s="27"/>
      <c r="D64" s="28"/>
      <c r="E64" s="27"/>
      <c r="F64" s="27"/>
    </row>
    <row r="65" spans="1:6" ht="24" customHeight="1">
      <c r="A65" s="27"/>
      <c r="B65" s="27"/>
      <c r="C65" s="27"/>
      <c r="D65" s="28"/>
      <c r="E65" s="27"/>
      <c r="F65" s="27"/>
    </row>
    <row r="66" spans="1:6" ht="24" customHeight="1">
      <c r="A66" s="27"/>
      <c r="B66" s="27"/>
      <c r="C66" s="27"/>
      <c r="D66" s="28"/>
      <c r="E66" s="27"/>
      <c r="F66" s="27"/>
    </row>
    <row r="67" spans="1:6" ht="24" customHeight="1">
      <c r="A67" s="27"/>
      <c r="B67" s="27"/>
      <c r="C67" s="27"/>
      <c r="D67" s="28"/>
      <c r="E67" s="27"/>
      <c r="F67" s="27"/>
    </row>
    <row r="68" spans="1:6" ht="24" customHeight="1">
      <c r="A68" s="27"/>
      <c r="B68" s="27"/>
      <c r="C68" s="27"/>
      <c r="D68" s="28"/>
      <c r="E68" s="27"/>
      <c r="F68" s="27"/>
    </row>
    <row r="69" spans="1:6" ht="24" customHeight="1">
      <c r="A69" s="27"/>
      <c r="B69" s="27"/>
      <c r="C69" s="27"/>
      <c r="D69" s="28"/>
      <c r="E69" s="27"/>
      <c r="F69" s="27"/>
    </row>
    <row r="70" spans="1:6" ht="24" customHeight="1">
      <c r="A70" s="27"/>
      <c r="B70" s="27"/>
      <c r="C70" s="27"/>
      <c r="D70" s="28"/>
      <c r="E70" s="27"/>
      <c r="F70" s="27"/>
    </row>
    <row r="71" spans="1:6" ht="24" customHeight="1">
      <c r="A71" s="27"/>
      <c r="B71" s="27"/>
      <c r="C71" s="27"/>
      <c r="D71" s="28"/>
      <c r="E71" s="27"/>
      <c r="F71" s="27"/>
    </row>
    <row r="72" spans="1:6" ht="24" customHeight="1">
      <c r="A72" s="27"/>
      <c r="B72" s="27"/>
      <c r="C72" s="27"/>
      <c r="D72" s="28"/>
      <c r="E72" s="27"/>
      <c r="F72" s="27"/>
    </row>
    <row r="73" spans="1:6" ht="24" customHeight="1">
      <c r="A73" s="27"/>
      <c r="B73" s="27"/>
      <c r="C73" s="27"/>
      <c r="D73" s="28"/>
      <c r="E73" s="27"/>
      <c r="F73" s="27"/>
    </row>
    <row r="74" spans="1:6" ht="24" customHeight="1">
      <c r="A74" s="27"/>
      <c r="B74" s="27"/>
      <c r="C74" s="27"/>
      <c r="D74" s="28"/>
      <c r="E74" s="27"/>
      <c r="F74" s="27"/>
    </row>
    <row r="75" spans="1:6" ht="24" customHeight="1">
      <c r="A75" s="27"/>
      <c r="B75" s="27"/>
      <c r="C75" s="27"/>
      <c r="D75" s="28"/>
      <c r="E75" s="27"/>
      <c r="F75" s="27"/>
    </row>
    <row r="76" spans="1:6" ht="24" customHeight="1">
      <c r="A76" s="27"/>
      <c r="B76" s="27"/>
      <c r="C76" s="27"/>
      <c r="D76" s="28"/>
      <c r="E76" s="27"/>
      <c r="F76" s="27"/>
    </row>
    <row r="77" spans="1:6" ht="24" customHeight="1">
      <c r="A77" s="27"/>
      <c r="B77" s="27"/>
      <c r="C77" s="27"/>
      <c r="D77" s="28"/>
      <c r="E77" s="27"/>
      <c r="F77" s="27"/>
    </row>
    <row r="78" spans="1:6" ht="24" customHeight="1">
      <c r="A78" s="27"/>
      <c r="B78" s="27"/>
      <c r="C78" s="27"/>
      <c r="D78" s="28"/>
      <c r="E78" s="27"/>
      <c r="F78" s="27"/>
    </row>
    <row r="79" spans="1:6" ht="24" customHeight="1">
      <c r="A79" s="27"/>
      <c r="B79" s="27"/>
      <c r="C79" s="27"/>
      <c r="D79" s="28"/>
      <c r="E79" s="27"/>
      <c r="F79" s="27"/>
    </row>
    <row r="80" spans="1:6" ht="24" customHeight="1">
      <c r="A80" s="27"/>
      <c r="B80" s="27"/>
      <c r="C80" s="27"/>
      <c r="D80" s="28"/>
      <c r="E80" s="27"/>
      <c r="F80" s="27"/>
    </row>
    <row r="81" spans="1:6" ht="24" customHeight="1">
      <c r="A81" s="27"/>
      <c r="B81" s="27"/>
      <c r="C81" s="27"/>
      <c r="D81" s="28"/>
      <c r="E81" s="27"/>
      <c r="F81" s="27"/>
    </row>
    <row r="82" spans="1:6" ht="24" customHeight="1">
      <c r="A82" s="27"/>
      <c r="B82" s="27"/>
      <c r="C82" s="27"/>
      <c r="D82" s="28"/>
      <c r="E82" s="27"/>
      <c r="F82" s="27"/>
    </row>
    <row r="83" spans="1:6" ht="24" customHeight="1">
      <c r="A83" s="27"/>
      <c r="B83" s="27"/>
      <c r="C83" s="27"/>
      <c r="D83" s="28"/>
      <c r="E83" s="27"/>
      <c r="F83" s="27"/>
    </row>
    <row r="84" spans="1:6" ht="24" customHeight="1">
      <c r="A84" s="27"/>
      <c r="B84" s="27"/>
      <c r="C84" s="27"/>
      <c r="D84" s="28"/>
      <c r="E84" s="27"/>
      <c r="F84" s="27"/>
    </row>
    <row r="85" spans="1:6" ht="24" customHeight="1">
      <c r="A85" s="27"/>
      <c r="B85" s="27"/>
      <c r="C85" s="27"/>
      <c r="D85" s="28"/>
      <c r="E85" s="27"/>
      <c r="F85" s="27"/>
    </row>
    <row r="86" spans="1:6" ht="24" customHeight="1">
      <c r="A86" s="27"/>
      <c r="B86" s="27"/>
      <c r="C86" s="27"/>
      <c r="D86" s="28"/>
      <c r="E86" s="27"/>
      <c r="F86" s="27"/>
    </row>
    <row r="87" spans="1:6" ht="24" customHeight="1">
      <c r="A87" s="27"/>
      <c r="B87" s="27"/>
      <c r="C87" s="27"/>
      <c r="D87" s="28"/>
      <c r="E87" s="27"/>
      <c r="F87" s="27"/>
    </row>
  </sheetData>
  <mergeCells count="36">
    <mergeCell ref="B11:B17"/>
    <mergeCell ref="B18:B20"/>
    <mergeCell ref="B28:B30"/>
    <mergeCell ref="B32:B34"/>
    <mergeCell ref="B35:B37"/>
    <mergeCell ref="A11:A20"/>
    <mergeCell ref="A28:A30"/>
    <mergeCell ref="A32:A34"/>
    <mergeCell ref="A35:A37"/>
    <mergeCell ref="A39:A40"/>
    <mergeCell ref="B42:C42"/>
    <mergeCell ref="B43:C43"/>
    <mergeCell ref="A44:C44"/>
    <mergeCell ref="A45:C45"/>
    <mergeCell ref="A46:F46"/>
    <mergeCell ref="B26:C26"/>
    <mergeCell ref="B27:C27"/>
    <mergeCell ref="B31:C31"/>
    <mergeCell ref="B38:C38"/>
    <mergeCell ref="A41:C41"/>
    <mergeCell ref="B39:B40"/>
    <mergeCell ref="B21:C21"/>
    <mergeCell ref="B22:C22"/>
    <mergeCell ref="B23:C23"/>
    <mergeCell ref="B24:C24"/>
    <mergeCell ref="B25:C25"/>
    <mergeCell ref="A6:C6"/>
    <mergeCell ref="A7:C7"/>
    <mergeCell ref="A8:C8"/>
    <mergeCell ref="A9:C9"/>
    <mergeCell ref="A10:C10"/>
    <mergeCell ref="A1:F1"/>
    <mergeCell ref="A2:F2"/>
    <mergeCell ref="A3:C3"/>
    <mergeCell ref="A4:C4"/>
    <mergeCell ref="A5:C5"/>
  </mergeCells>
  <phoneticPr fontId="9" type="noConversion"/>
  <pageMargins left="0.66929133858267698" right="0.31496062992126" top="0.23622047244094499" bottom="0" header="0.196850393700787" footer="0.15748031496063"/>
  <pageSetup paperSize="8" pageOrder="overThenDown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skl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anguan1</dc:creator>
  <cp:lastModifiedBy>lenovo</cp:lastModifiedBy>
  <cp:lastPrinted>2020-08-13T03:33:00Z</cp:lastPrinted>
  <dcterms:created xsi:type="dcterms:W3CDTF">2018-03-22T07:28:00Z</dcterms:created>
  <dcterms:modified xsi:type="dcterms:W3CDTF">2021-12-14T09:37:54Z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08886DA2F3364D64AF46179EF3AB58A8</vt:lpwstr>
  </property>
</Properties>
</file>