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30" windowHeight="10730" firstSheet="1" activeTab="1"/>
  </bookViews>
  <sheets>
    <sheet name="Sheet1" sheetId="1" state="hidden" r:id="rId1"/>
    <sheet name="6月" sheetId="7" r:id="rId2"/>
    <sheet name="7月" sheetId="8" state="hidden" r:id="rId3"/>
  </sheets>
  <externalReferences>
    <externalReference r:id="rId4"/>
  </externalReferences>
  <definedNames>
    <definedName name="_xlnm.Print_Titles" localSheetId="1">'6月'!$1:$2</definedName>
  </definedNames>
  <calcPr calcId="144525"/>
</workbook>
</file>

<file path=xl/sharedStrings.xml><?xml version="1.0" encoding="utf-8"?>
<sst xmlns="http://schemas.openxmlformats.org/spreadsheetml/2006/main" count="213" uniqueCount="101">
  <si>
    <t>2022年12月份财务公开一览表</t>
  </si>
  <si>
    <t>单位名称：海口综合保税区管理委员会</t>
  </si>
  <si>
    <t>科目（项目）名称</t>
  </si>
  <si>
    <t>金额（元）</t>
  </si>
  <si>
    <t>明细说明</t>
  </si>
  <si>
    <t>备注</t>
  </si>
  <si>
    <t>一、本月收入</t>
  </si>
  <si>
    <t>（一）经营收入</t>
  </si>
  <si>
    <t>（二）事业收入</t>
  </si>
  <si>
    <t>收区财政下达管委会2022年预算拨款收入35724032.77元；收区财政下达新海港附属专用通道一般债项目资金60000000元</t>
  </si>
  <si>
    <t>（三）其他收入</t>
  </si>
  <si>
    <t>收四季度银行利息</t>
  </si>
  <si>
    <t>（四）工会户收入</t>
  </si>
  <si>
    <t>收区总工会转社会化工作者工会经费2339.21元；收四季度利息收入36.54元；收管委会拨健康游及运动会经费补助56200元；</t>
  </si>
  <si>
    <t>二、本月支出</t>
  </si>
  <si>
    <t>（一）财政资金支出</t>
  </si>
  <si>
    <t>办公经费</t>
  </si>
  <si>
    <t>办公费</t>
  </si>
  <si>
    <t>付李道艳报购买党政学习书籍204元；*付曾维扬报手持云台采购费用559元；付王林喜报10月办公耗材费用4105元、11月办公耗材费用10999元；</t>
  </si>
  <si>
    <t>印刷费</t>
  </si>
  <si>
    <t>租赁费</t>
  </si>
  <si>
    <t>付李美芬报来琼干部张蒙10-12月房屋租赁费</t>
  </si>
  <si>
    <t>手续费</t>
  </si>
  <si>
    <t>付艾美霞报账户清零银行转账手续费</t>
  </si>
  <si>
    <t>水电费</t>
  </si>
  <si>
    <t>付陈博报空港片区10月电费22082.9元、1月电费22060.05元；付王英州报管委会10月电费224075.91元、5761.75元；冲2019-2021年1-3月污水处理费104497.21元；冲2019-2021年1-3月水费817.88元；</t>
  </si>
  <si>
    <t>邮电费</t>
  </si>
  <si>
    <t>付王英州报空港保税区组网业务通信服务费（5个月）93750元；付曾维扬报邮寄费用67.4元；付管委会11月电话费57346.19元；付艾美霞报账户清零银行转账邮寄费36元；</t>
  </si>
  <si>
    <t>物业管理费</t>
  </si>
  <si>
    <t>付李美芬报来琼干部张蒙10-12月物业管理费4500元；付王林喜报综保区京江花园三套房产物业管理费（2018.01-2022.11）21226.58元；付王林喜报购买日常卫生处理降解垃圾袋2800元；</t>
  </si>
  <si>
    <t>差旅费</t>
  </si>
  <si>
    <t>工会经费</t>
  </si>
  <si>
    <t>付艾美霞报工会活动经费补助56200元；</t>
  </si>
  <si>
    <t>其他交通费</t>
  </si>
  <si>
    <t>付孔卫国报扶贫小组11月下乡扶贫交通补助3040元；付张文莉报经发局11月公务出行补贴480元；</t>
  </si>
  <si>
    <t>人员支出</t>
  </si>
  <si>
    <t>误餐费</t>
  </si>
  <si>
    <t>付李美芬报7、9月管委会值班误餐补助840元；付朱海莉报疫情驻守园区误餐补助400元；付王群锐报疫情误餐补助400元；*付李美芬报8月值班误餐补助5360元；付孔卫国报扶贫小组11月下乡扶贫误餐补助1100元；付张文莉报经发局11月误餐补助1275元；付唐思美报金盘片区防疫工作人员10月工作餐费3600元；</t>
  </si>
  <si>
    <t>会议费</t>
  </si>
  <si>
    <t>培训费</t>
  </si>
  <si>
    <t>付朱师玉报综保区人才沙龙服务费36565元；</t>
  </si>
  <si>
    <t>公务用车运行维护费</t>
  </si>
  <si>
    <t>付冯涛报公务车油料费（琼AF0276）2412.5元；</t>
  </si>
  <si>
    <t>公务接待费</t>
  </si>
  <si>
    <t>付周高俊报老城片区9-10月食堂招待费用6710元；付温泽芳报招商接待费800元；</t>
  </si>
  <si>
    <t>因公出国（境）费用</t>
  </si>
  <si>
    <t>委托业务费</t>
  </si>
  <si>
    <t>劳务费</t>
  </si>
  <si>
    <t>付李美芬报劳务派遣人员2021年绩效考核奖励238369.5元；付邓涵报综保区跨境电商二期项目结算审核费60%138924元；付张文莉报综保区经济数据管理服务委托费90000元；付伍小玉报颜洪平同志到综保区宣讲授课费2000元；付王林喜报金盘片区空调维修费1000元；付唐思美报专家授课费19200元；</t>
  </si>
  <si>
    <t>付符显敏报电梯技术服务评估委托费6000元；付王英州报部分国有资产租赁标准评估项目64600元；付朱师玉报综保区特种设备（叉车）培训班费用40000元；付全克江报公共保税仓库升级改造你项目可行性研究评审费42800元；付曾维扬报综保区招商宣传片摄制项目第一笔摄制费30%56400元；付全克江报海口空港自贸多功能产业中心项目可研评审费140000元；付王林喜报11月通勤车费用（三条线路）39600元；付邢增富报综保区公共保税仓升级改造项目概算审核费81500元；付邢增富报日免二期项目概算审核费327600元；付邢增富报综保区海关1#进区业务受理处改造项目概算审核费3000元；付邢增富报航空邮件快件监管中心建设项目概算审核费26800元；付曾维扬报空港保税区发展有限公司2022年招商工作经费940000元；冲2021年李道霖预付国际商品交易中心司法鉴定费230000元；</t>
  </si>
  <si>
    <t>咨询费</t>
  </si>
  <si>
    <t>维修（护）费</t>
  </si>
  <si>
    <t>付符显敏报跨境电商监管中心二期机房至联检大楼机房铺设光纤费用6500元</t>
  </si>
  <si>
    <t>其他商品和服务支出</t>
  </si>
  <si>
    <t>付陈豪报福山油田花场油气处理中心至福耀输气管道改线工程尾款133559元；付唐思美报综保区基层组织建设经费185000元；周华京冲账（发票冲抵借款）20796.2元；付周高俊报老城片区9-10月食堂费用45565元；付李美芬报来琼挂职干部张蒙人身意外险（2022.11-2023.11）4999.99元；付全克江报管委会合同纠纷案二审诉讼费18099元；</t>
  </si>
  <si>
    <r>
      <rPr>
        <sz val="10"/>
        <color rgb="FF000000"/>
        <rFont val="宋体"/>
        <charset val="134"/>
      </rPr>
      <t>差额</t>
    </r>
    <r>
      <rPr>
        <sz val="10"/>
        <color rgb="FF000000"/>
        <rFont val="Arial"/>
        <charset val="134"/>
      </rPr>
      <t>948.98</t>
    </r>
    <r>
      <rPr>
        <sz val="10"/>
        <color rgb="FF000000"/>
        <rFont val="宋体"/>
        <charset val="134"/>
      </rPr>
      <t>为退款重付</t>
    </r>
  </si>
  <si>
    <t>专用材料购置费</t>
  </si>
  <si>
    <t>专用材料费</t>
  </si>
  <si>
    <t>付王林喜报金盘片区地点码牌子制作费3200元；付符显敏报综保区卡口车辆管理物资采购费3742元；付王林喜报新增购地点码展板5块1600元；</t>
  </si>
  <si>
    <t>被装购置费</t>
  </si>
  <si>
    <t>专用燃料费</t>
  </si>
  <si>
    <t>设备购置</t>
  </si>
  <si>
    <t>办公设备购置</t>
  </si>
  <si>
    <t>付王林喜报采购老城片区A312办公室更换多功能一体机4600元</t>
  </si>
  <si>
    <t>专用设备购置</t>
  </si>
  <si>
    <t>信息网络及软件购置更新</t>
  </si>
  <si>
    <t>其他公用支出</t>
  </si>
  <si>
    <t>基建项目支出</t>
  </si>
  <si>
    <t>付郭符祥报二线口岸附属通道示意图制作费4040元；付陈豪报二线口岸集中查验场所勘察费（付至60%）6202500元；付陈豪报二线口岸集中查验场所查验区设计费（付至36%）8723138.8元；付陈豪报二线口岸集中查验场所附属专用通道非涉铁段设计费70%3283038.3元；付陈豪报二线口岸集中查验场所查验区设计费58%7352129.21元；付邢增富报二线口岸附属专用通道非涉铁段招标代理服务费340400元；付周磊报二线口岸附属专用通道工程量清单及招标控制编制费10%96770元；付邢增富报二线口岸附属专用通道地震安全性评价概算审核费187000元；付周磊报二线口岸集中查验场所建设项目工程量清单及招标控制价编制费2536000元；付周磊报新海港二线口岸附属专用通道非涉铁段施工费预付款第一笔50500000元；付周磊报新海港二线口岸集中查验场所施工费预付款第一笔4%71747494元；</t>
  </si>
  <si>
    <t>（二）经营支出</t>
  </si>
  <si>
    <t xml:space="preserve"> 经营税金支出</t>
  </si>
  <si>
    <t xml:space="preserve"> 其他经营支出</t>
  </si>
  <si>
    <t>（三）其他资金支出</t>
  </si>
  <si>
    <t>付王春梅报增加保发注册资本金</t>
  </si>
  <si>
    <t>（四）工会户支出</t>
  </si>
  <si>
    <t>付健康游及运动会支出56200元；付转账手续费31.5元；付李道艳、符雁生病住院慰问费各1000元；付李道艳结婚问问金500元；付陈帅虹生育慰问金500元；</t>
  </si>
  <si>
    <r>
      <rPr>
        <b/>
        <sz val="10"/>
        <rFont val="宋体"/>
        <charset val="134"/>
      </rPr>
      <t>要求：</t>
    </r>
    <r>
      <rPr>
        <sz val="10"/>
        <rFont val="宋体"/>
        <charset val="134"/>
      </rPr>
      <t>各部门结合本单位实际，详细公开财务收入支出等情况，表格的科目（项目）内容根据实际情况可自行增加，内容较多无法填入的（备注：详见附表），可以列表或文字详细说明作附件的形式公开。财务支出要详细、彻底（除涉密事项外），公开到每一笔经费具体去向，达到群众能监督、便于监督的目的，不得以包裹式、选择性公开，公开是原则，不公开是例外。公开时间：每月25日前公开上一个月的财务收支情况；公开范围：本单位（部门）全体干部职工；公开方式：通过单位公告栏、微信工作群、办公网等方式公开。 市社科联咨询电话：68536020　市纪委驻市委组织部派驻组监督电话：68611404  68624135 邮箱：wangxingn@haikou.gov.cn</t>
    </r>
  </si>
  <si>
    <t>2023年6月份财务公开一览表</t>
  </si>
  <si>
    <t>付李力报营商环境局办公账号WPS会员费548元；付洪健程报老城片区矿泉水费2000元；付洪健程报金盘片区矿泉水费2000元；付王林喜报办公文具采购费5,648.40元；付周高俊报管委会矿泉水费用2000元；付王林喜报4月办公耗材费2096元；付王林喜公务卡支付综保区办公场所日常用纸费用17,759.60元；</t>
  </si>
  <si>
    <t>付符菲渔报征文打印费240元；付伍小玉报市委巡察扫描费749.10元；付刘巧颖报经发局材料印刷费1990元。</t>
  </si>
  <si>
    <t>付王林喜报5月通勤车费用37800元；付王林喜报视频会议系统租赁费84820元；付王林喜公务卡支付专业音响设备租赁费1500元。</t>
  </si>
  <si>
    <t>付王英洲报老城园区22年11月公共路灯电费7,642.54元；付王英洲报5月空港保税区电费41,431.76元；跨境电商水费、污水费、垃圾费（发票未回）245.05元。</t>
  </si>
  <si>
    <t>付唐惠江、符华燕报空港值班补助330元；付谢泽宇、王林喜报空港值班补助330元；付吴名磊空港值班差旅补助330元；付李力报营商局空港值班差旅补助1155元；付王茜、李美芬空港值班补助330元；付王茜空港值班差旅补助165元；付李杉赴广州参加2023国际物流装备与技术展览会差旅费3290元；付林诗敏报广州差旅费4190元；付洪健程赴崖州参加保密培训差旅费389.48元；付郭建国、王林喜空港值班差旅补助330元。</t>
  </si>
  <si>
    <t>付李力报营商局公务交通补贴</t>
  </si>
  <si>
    <t>付李力报营商局5月误餐补助280元；付薛庆华23年5月误餐补助280元。</t>
  </si>
  <si>
    <t>付郭符祥报空港自贸多功能物流仓储中心项目概念性规划方案征集酬金120000元；付王林喜报联检大楼反渗透水设备搬移费用3650元；付王林喜报联检大楼立昇净水器搬移费用1080元；付王林喜报2023年法律顾问费90000元；付薛庆华报园管局安全生产专家检查费1010元；付全克江报老城A-12-3土地、地上建筑物及附着物市场价值评估费25000元；</t>
  </si>
  <si>
    <t>付王英洲报综保区金盘片区大门修复及外立面清晰项目服务费46280元；付李道霖报联检大楼消防设施修缮项目预算评审费8027.22元；付王英洲报综保区卡口绿化提升项目100%43925元；付吴政报海南金融管理与服务信息综合平台接入技术服务费100%8000元；付张文莉报经发局经济数据管理服务费第四笔付至100%45000元；付符非渔报《海口综合保税区人事和薪酬体系改革探索》编撰费99000元；付刘巧颖报《海口综合保税区推动园区高质量发展的若干规定（2022年修订）》2022年度奖励专项资金审计费付至100%112000元。</t>
  </si>
  <si>
    <t>付邢增富报综保区联检大楼五至九楼企业共享办公室装修工程设计费90%42300元；付王林喜报京江花园住宅改造设计费14000元；付邢增富报综保区联检大楼五至九楼装修工程建安费43%406350元；付孔正国报围网清除质保金100%8775.3元；付符显敏报综保区联检大楼消防设施修缮项目监理费预付30%12889元；付符显敏报综保区联检大楼消防设施修缮项目施工合同30%预付款513,763.12元；付符显敏报海口综合保税区海关查验场所机房空调维修费1800元；付王英洲报联检大楼五楼局部提升项目造价咨询费100%3000元；</t>
  </si>
  <si>
    <t>付王林喜报联检大楼办公区域标识制作费</t>
  </si>
  <si>
    <t>付薛庆华报购买口罩费</t>
  </si>
  <si>
    <t>付符显敏报跨境电商备货物流分拨中心智能仓储设备采购项目付至95%2648035.51元；付符显敏报综保区消毒通道项目采购款付至95%67,785.93元。</t>
  </si>
  <si>
    <t>付王林喜报京江花园职工临时用房桌椅配备费</t>
  </si>
  <si>
    <t>海口新海港和南港“二线口岸”（货运）集中查验配套项目（新海港片区“二线口岸”集中查验场所附属专用通道）</t>
  </si>
  <si>
    <t>付周磊报海口新海港和南港附属专用通道施工全过程造价咨询服务费预付30%</t>
  </si>
  <si>
    <t>海口新海港和南港“二线口岸”（货运）集中查验场所建设项目</t>
  </si>
  <si>
    <t>付全克江报海口新海港和南港集中查验场所防雷服务技术费预付30%</t>
  </si>
  <si>
    <t>海南综合型寄递物流监管中心建设项目</t>
  </si>
  <si>
    <t>付周磊报基坑监测30预付款127,587.60元；付全克江报宣传策划费39,159元；付周磊报施工费第二笔预付款46,000,000元；邢增富报BIM模型费100%176,000元；付郭符祥工程量清单及招标控制价编制费用预付49.49%600000元；付邢增富报施工、监理招投标代理服务费100%420,150元；付邢增富报全过程造价咨询服务费预付12.82%200,000元；付全克江报地基检测费预付30%213,000元；付全克江报防雷服务费预付30%13,998元；付全克江报中小施工图纸审查费100%467,124元；付邢增富报设计费第一笔预付8.1%1,000,000元；付邢增富报监理费预付7.59%600000元。</t>
  </si>
  <si>
    <t>付5月个人所得税</t>
  </si>
  <si>
    <t>付李道艳报会员端午节慰问品费用31132.2元；付钟丹凤报生育慰问费500元；付廖珞君报生育慰问费500元；付王清漪报退休人员纪念品费用835元；手续费27元；付米丹丹生育补贴500元。</t>
  </si>
  <si>
    <t>2023年4月份财务公开一览表</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</si>
</sst>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Red]\(#,##0.00\)"/>
    <numFmt numFmtId="178" formatCode="#,##0.00_ "/>
  </numFmts>
  <fonts count="34">
    <font>
      <sz val="11"/>
      <color theme="1"/>
      <name val="宋体"/>
      <charset val="134"/>
      <scheme val="minor"/>
    </font>
    <font>
      <sz val="10"/>
      <color indexed="8"/>
      <name val="Arial"/>
      <charset val="134"/>
    </font>
    <font>
      <b/>
      <sz val="10"/>
      <name val="宋体"/>
      <charset val="134"/>
    </font>
    <font>
      <sz val="10"/>
      <name val="宋体"/>
      <charset val="134"/>
    </font>
    <font>
      <b/>
      <sz val="10"/>
      <color rgb="FFFF0000"/>
      <name val="宋体"/>
      <charset val="134"/>
    </font>
    <font>
      <sz val="10"/>
      <name val="Arial"/>
      <charset val="134"/>
    </font>
    <font>
      <sz val="10"/>
      <color rgb="FFFF0000"/>
      <name val="宋体"/>
      <charset val="134"/>
    </font>
    <font>
      <sz val="10"/>
      <color theme="1"/>
      <name val="宋体"/>
      <charset val="134"/>
      <scheme val="minor"/>
    </font>
    <font>
      <sz val="10"/>
      <name val="宋体"/>
      <charset val="134"/>
      <scheme val="minor"/>
    </font>
    <font>
      <sz val="10"/>
      <color rgb="FF000000"/>
      <name val="宋体"/>
      <charset val="134"/>
    </font>
    <font>
      <sz val="10"/>
      <color rgb="FFFF0000"/>
      <name val="MS Sans Serif"/>
      <charset val="134"/>
    </font>
    <font>
      <b/>
      <sz val="24"/>
      <name val="宋体"/>
      <charset val="134"/>
    </font>
    <font>
      <b/>
      <sz val="11"/>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000000"/>
      <name val="Arial"/>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9" borderId="8" applyNumberFormat="0" applyFont="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17" fillId="11" borderId="0" applyNumberFormat="0" applyBorder="0" applyAlignment="0" applyProtection="0">
      <alignment vertical="center"/>
    </xf>
    <xf numFmtId="0" fontId="20" fillId="0" borderId="10" applyNumberFormat="0" applyFill="0" applyAlignment="0" applyProtection="0">
      <alignment vertical="center"/>
    </xf>
    <xf numFmtId="0" fontId="17" fillId="12" borderId="0" applyNumberFormat="0" applyBorder="0" applyAlignment="0" applyProtection="0">
      <alignment vertical="center"/>
    </xf>
    <xf numFmtId="0" fontId="26" fillId="13" borderId="11" applyNumberFormat="0" applyAlignment="0" applyProtection="0">
      <alignment vertical="center"/>
    </xf>
    <xf numFmtId="0" fontId="27" fillId="13" borderId="7" applyNumberFormat="0" applyAlignment="0" applyProtection="0">
      <alignment vertical="center"/>
    </xf>
    <xf numFmtId="0" fontId="28" fillId="14" borderId="12" applyNumberFormat="0" applyAlignment="0" applyProtection="0">
      <alignment vertical="center"/>
    </xf>
    <xf numFmtId="0" fontId="14" fillId="15" borderId="0" applyNumberFormat="0" applyBorder="0" applyAlignment="0" applyProtection="0">
      <alignment vertical="center"/>
    </xf>
    <xf numFmtId="0" fontId="17" fillId="16" borderId="0" applyNumberFormat="0" applyBorder="0" applyAlignment="0" applyProtection="0">
      <alignment vertical="center"/>
    </xf>
    <xf numFmtId="0" fontId="29" fillId="0" borderId="13" applyNumberFormat="0" applyFill="0" applyAlignment="0" applyProtection="0">
      <alignment vertical="center"/>
    </xf>
    <xf numFmtId="0" fontId="30" fillId="0" borderId="14" applyNumberFormat="0" applyFill="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14" fillId="19" borderId="0" applyNumberFormat="0" applyBorder="0" applyAlignment="0" applyProtection="0">
      <alignment vertical="center"/>
    </xf>
    <xf numFmtId="0" fontId="17"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4"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4" fillId="33" borderId="0" applyNumberFormat="0" applyBorder="0" applyAlignment="0" applyProtection="0">
      <alignment vertical="center"/>
    </xf>
    <xf numFmtId="0" fontId="17" fillId="34" borderId="0" applyNumberFormat="0" applyBorder="0" applyAlignment="0" applyProtection="0">
      <alignment vertical="center"/>
    </xf>
  </cellStyleXfs>
  <cellXfs count="73">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wrapText="1"/>
    </xf>
    <xf numFmtId="176" fontId="1" fillId="0" borderId="0" xfId="0" applyNumberFormat="1" applyFont="1" applyFill="1" applyAlignment="1">
      <alignment wrapText="1"/>
    </xf>
    <xf numFmtId="49" fontId="2"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0" fontId="4" fillId="0" borderId="1" xfId="0" applyNumberFormat="1" applyFont="1" applyFill="1" applyBorder="1" applyAlignment="1">
      <alignment vertical="top" wrapText="1"/>
    </xf>
    <xf numFmtId="0" fontId="5" fillId="0" borderId="1" xfId="0" applyNumberFormat="1" applyFont="1" applyFill="1" applyBorder="1" applyAlignment="1">
      <alignment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vertical="top" wrapText="1"/>
    </xf>
    <xf numFmtId="0" fontId="3" fillId="2" borderId="1" xfId="0" applyNumberFormat="1" applyFont="1" applyFill="1" applyBorder="1" applyAlignment="1">
      <alignment vertical="center" wrapText="1"/>
    </xf>
    <xf numFmtId="0" fontId="6" fillId="0" borderId="0" xfId="0" applyFont="1" applyFill="1" applyBorder="1" applyAlignment="1">
      <alignment wrapText="1"/>
    </xf>
    <xf numFmtId="0" fontId="3" fillId="0" borderId="1" xfId="0" applyFont="1" applyFill="1" applyBorder="1" applyAlignment="1">
      <alignment horizontal="left" vertical="top" wrapText="1"/>
    </xf>
    <xf numFmtId="0" fontId="6" fillId="0" borderId="1" xfId="0" applyNumberFormat="1" applyFont="1" applyFill="1" applyBorder="1" applyAlignment="1">
      <alignment vertical="top" wrapText="1"/>
    </xf>
    <xf numFmtId="0" fontId="3" fillId="0" borderId="1" xfId="0" applyFont="1" applyFill="1" applyBorder="1" applyAlignment="1">
      <alignment horizontal="center" vertical="center" wrapText="1"/>
    </xf>
    <xf numFmtId="4" fontId="7" fillId="0" borderId="1" xfId="0" applyNumberFormat="1" applyFont="1" applyBorder="1" applyAlignment="1">
      <alignment vertical="center" wrapText="1"/>
    </xf>
    <xf numFmtId="0" fontId="7" fillId="0" borderId="1" xfId="0" applyFont="1" applyBorder="1" applyAlignment="1">
      <alignment vertical="center" wrapText="1"/>
    </xf>
    <xf numFmtId="0" fontId="3" fillId="0" borderId="1" xfId="0" applyFont="1" applyFill="1" applyBorder="1" applyAlignment="1">
      <alignment vertical="center" wrapText="1"/>
    </xf>
    <xf numFmtId="178" fontId="8" fillId="0" borderId="1" xfId="0" applyNumberFormat="1" applyFont="1" applyFill="1" applyBorder="1" applyAlignment="1">
      <alignment horizontal="righ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wrapText="1"/>
    </xf>
    <xf numFmtId="177" fontId="3" fillId="2" borderId="1" xfId="0" applyNumberFormat="1" applyFont="1" applyFill="1" applyBorder="1" applyAlignment="1">
      <alignment horizontal="left" vertical="center" wrapText="1"/>
    </xf>
    <xf numFmtId="0" fontId="9" fillId="0" borderId="0" xfId="0" applyFont="1" applyFill="1" applyAlignment="1">
      <alignment wrapText="1"/>
    </xf>
    <xf numFmtId="0" fontId="3" fillId="2" borderId="1" xfId="0" applyNumberFormat="1" applyFont="1" applyFill="1" applyBorder="1" applyAlignment="1">
      <alignment vertical="top" wrapText="1"/>
    </xf>
    <xf numFmtId="4" fontId="7" fillId="0" borderId="1" xfId="0" applyNumberFormat="1" applyFont="1" applyBorder="1">
      <alignment vertical="center"/>
    </xf>
    <xf numFmtId="0" fontId="3" fillId="3" borderId="1" xfId="0" applyNumberFormat="1" applyFont="1" applyFill="1" applyBorder="1" applyAlignment="1">
      <alignment horizontal="left" vertical="center" wrapText="1"/>
    </xf>
    <xf numFmtId="0" fontId="7" fillId="3" borderId="1" xfId="0" applyFont="1" applyFill="1" applyBorder="1" applyAlignment="1">
      <alignment vertical="center" wrapText="1"/>
    </xf>
    <xf numFmtId="0" fontId="7" fillId="0" borderId="1" xfId="0" applyFont="1" applyBorder="1">
      <alignment vertical="center"/>
    </xf>
    <xf numFmtId="0" fontId="3" fillId="2"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5" fillId="0" borderId="1" xfId="0" applyFont="1" applyFill="1" applyBorder="1" applyAlignment="1">
      <alignment vertical="center" wrapText="1"/>
    </xf>
    <xf numFmtId="0" fontId="3" fillId="0" borderId="0" xfId="0" applyFont="1" applyFill="1" applyAlignment="1">
      <alignment vertical="top" wrapText="1"/>
    </xf>
    <xf numFmtId="0" fontId="5" fillId="0" borderId="0" xfId="0" applyFont="1" applyFill="1" applyAlignment="1">
      <alignment wrapText="1"/>
    </xf>
    <xf numFmtId="176" fontId="5" fillId="0" borderId="0" xfId="0" applyNumberFormat="1" applyFont="1" applyFill="1" applyAlignment="1">
      <alignment wrapText="1"/>
    </xf>
    <xf numFmtId="4" fontId="10" fillId="0" borderId="0" xfId="0" applyNumberFormat="1" applyFont="1" applyFill="1" applyBorder="1" applyAlignment="1">
      <alignment wrapText="1"/>
    </xf>
    <xf numFmtId="0" fontId="10" fillId="0" borderId="0" xfId="0" applyNumberFormat="1" applyFont="1" applyFill="1" applyBorder="1" applyAlignment="1">
      <alignment wrapText="1"/>
    </xf>
    <xf numFmtId="0" fontId="10" fillId="0" borderId="0" xfId="0" applyFont="1" applyFill="1" applyBorder="1" applyAlignment="1">
      <alignment wrapText="1"/>
    </xf>
    <xf numFmtId="176" fontId="1" fillId="0" borderId="1" xfId="0" applyNumberFormat="1" applyFont="1" applyFill="1" applyBorder="1" applyAlignment="1">
      <alignment wrapText="1"/>
    </xf>
    <xf numFmtId="0" fontId="1" fillId="0" borderId="1" xfId="0" applyFont="1" applyFill="1" applyBorder="1" applyAlignment="1">
      <alignment wrapText="1"/>
    </xf>
    <xf numFmtId="0" fontId="1" fillId="0" borderId="0" xfId="0" applyFont="1" applyFill="1" applyAlignment="1">
      <alignment vertical="center"/>
    </xf>
    <xf numFmtId="0" fontId="1" fillId="0" borderId="0" xfId="0" applyFont="1" applyFill="1" applyAlignment="1"/>
    <xf numFmtId="176" fontId="1" fillId="0" borderId="0" xfId="0" applyNumberFormat="1" applyFont="1" applyFill="1" applyAlignment="1"/>
    <xf numFmtId="49" fontId="11" fillId="2"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12" fillId="0" borderId="0" xfId="0" applyFont="1" applyFill="1" applyBorder="1" applyAlignment="1">
      <alignment horizontal="left" wrapText="1"/>
    </xf>
    <xf numFmtId="0" fontId="2" fillId="0" borderId="1" xfId="0" applyFont="1" applyFill="1" applyBorder="1" applyAlignment="1">
      <alignment horizontal="center" vertical="center"/>
    </xf>
    <xf numFmtId="0" fontId="6" fillId="0" borderId="0" xfId="0" applyFont="1" applyFill="1" applyBorder="1" applyAlignment="1"/>
    <xf numFmtId="178" fontId="13" fillId="0" borderId="1" xfId="0" applyNumberFormat="1" applyFont="1" applyFill="1" applyBorder="1" applyAlignment="1">
      <alignment horizontal="right"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5" xfId="0" applyFont="1" applyFill="1" applyBorder="1" applyAlignment="1"/>
    <xf numFmtId="0" fontId="5" fillId="0" borderId="6" xfId="0" applyFont="1" applyFill="1" applyBorder="1" applyAlignment="1">
      <alignment horizontal="center" vertical="center" wrapText="1"/>
    </xf>
    <xf numFmtId="0" fontId="5" fillId="0" borderId="6" xfId="0" applyFont="1" applyFill="1" applyBorder="1" applyAlignment="1"/>
    <xf numFmtId="0" fontId="9" fillId="0" borderId="0" xfId="0" applyFont="1" applyFill="1" applyAlignment="1"/>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center" vertical="center" wrapText="1"/>
    </xf>
    <xf numFmtId="9" fontId="3" fillId="3" borderId="1" xfId="0" applyNumberFormat="1" applyFont="1" applyFill="1" applyBorder="1" applyAlignment="1">
      <alignment horizontal="left" vertical="center" wrapText="1"/>
    </xf>
    <xf numFmtId="0" fontId="3" fillId="0" borderId="0" xfId="0" applyFont="1" applyFill="1" applyAlignment="1">
      <alignment vertical="top"/>
    </xf>
    <xf numFmtId="0" fontId="5" fillId="0" borderId="0" xfId="0" applyFont="1" applyFill="1" applyAlignment="1"/>
    <xf numFmtId="176" fontId="5" fillId="0" borderId="0" xfId="0" applyNumberFormat="1" applyFont="1" applyFill="1" applyAlignment="1"/>
    <xf numFmtId="4" fontId="10" fillId="0" borderId="0" xfId="0" applyNumberFormat="1" applyFont="1" applyFill="1" applyBorder="1" applyAlignment="1"/>
    <xf numFmtId="0" fontId="10" fillId="0" borderId="0" xfId="0" applyNumberFormat="1" applyFont="1" applyFill="1" applyBorder="1" applyAlignment="1"/>
    <xf numFmtId="0" fontId="10" fillId="0" borderId="0"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KINGSTON\12&#26376;&#20107;&#19994;&#25903;&#2098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FPrn20230110150930"/>
    </sheetNames>
    <sheetDataSet>
      <sheetData sheetId="0" refreshError="1">
        <row r="3">
          <cell r="G3">
            <v>4040</v>
          </cell>
        </row>
        <row r="4">
          <cell r="G4">
            <v>6202500</v>
          </cell>
        </row>
        <row r="5">
          <cell r="G5">
            <v>8723138.8</v>
          </cell>
        </row>
        <row r="6">
          <cell r="G6">
            <v>3283038.3</v>
          </cell>
        </row>
        <row r="7">
          <cell r="G7">
            <v>7352129.21</v>
          </cell>
        </row>
        <row r="8">
          <cell r="G8">
            <v>340400</v>
          </cell>
        </row>
        <row r="9">
          <cell r="G9">
            <v>96770</v>
          </cell>
        </row>
        <row r="10">
          <cell r="G10">
            <v>187000</v>
          </cell>
        </row>
        <row r="11">
          <cell r="G11">
            <v>2536000</v>
          </cell>
        </row>
        <row r="12">
          <cell r="G12">
            <v>133559</v>
          </cell>
        </row>
        <row r="13">
          <cell r="G13">
            <v>22082.9</v>
          </cell>
        </row>
        <row r="15">
          <cell r="G15">
            <v>238369.5</v>
          </cell>
        </row>
        <row r="16">
          <cell r="G16">
            <v>138924</v>
          </cell>
        </row>
        <row r="17">
          <cell r="G17">
            <v>204</v>
          </cell>
        </row>
        <row r="18">
          <cell r="G18">
            <v>185000</v>
          </cell>
        </row>
        <row r="20">
          <cell r="G20">
            <v>93750</v>
          </cell>
        </row>
        <row r="21">
          <cell r="G21">
            <v>20796.2</v>
          </cell>
        </row>
        <row r="22">
          <cell r="G22">
            <v>840</v>
          </cell>
        </row>
        <row r="23">
          <cell r="G23">
            <v>559</v>
          </cell>
        </row>
        <row r="24">
          <cell r="G24">
            <v>67.4</v>
          </cell>
        </row>
        <row r="25">
          <cell r="G25">
            <v>400</v>
          </cell>
        </row>
        <row r="26">
          <cell r="G26">
            <v>400</v>
          </cell>
        </row>
        <row r="27">
          <cell r="G27">
            <v>57346.19</v>
          </cell>
        </row>
        <row r="28">
          <cell r="G28">
            <v>5360</v>
          </cell>
        </row>
        <row r="29">
          <cell r="G29">
            <v>224.5</v>
          </cell>
        </row>
        <row r="30">
          <cell r="G30">
            <v>36</v>
          </cell>
        </row>
        <row r="31">
          <cell r="G31">
            <v>3040</v>
          </cell>
        </row>
        <row r="32">
          <cell r="G32">
            <v>1100</v>
          </cell>
        </row>
        <row r="33">
          <cell r="G33">
            <v>480</v>
          </cell>
        </row>
        <row r="34">
          <cell r="G34">
            <v>1275</v>
          </cell>
        </row>
        <row r="36">
          <cell r="G36">
            <v>6710</v>
          </cell>
        </row>
        <row r="37">
          <cell r="G37">
            <v>45565</v>
          </cell>
        </row>
        <row r="38">
          <cell r="G38">
            <v>3200</v>
          </cell>
        </row>
        <row r="39">
          <cell r="G39">
            <v>3742</v>
          </cell>
        </row>
        <row r="40">
          <cell r="G40">
            <v>45000</v>
          </cell>
        </row>
        <row r="41">
          <cell r="G41">
            <v>4105</v>
          </cell>
        </row>
        <row r="42">
          <cell r="G42">
            <v>45000</v>
          </cell>
        </row>
        <row r="43">
          <cell r="G43">
            <v>800</v>
          </cell>
        </row>
        <row r="44">
          <cell r="G44">
            <v>6000</v>
          </cell>
        </row>
        <row r="46">
          <cell r="G46">
            <v>18000</v>
          </cell>
        </row>
        <row r="47">
          <cell r="G47">
            <v>4500</v>
          </cell>
        </row>
        <row r="49">
          <cell r="G49">
            <v>4999.99</v>
          </cell>
        </row>
        <row r="51">
          <cell r="G51">
            <v>22060.05</v>
          </cell>
        </row>
        <row r="52">
          <cell r="G52">
            <v>21226.58</v>
          </cell>
        </row>
        <row r="54">
          <cell r="G54">
            <v>1600</v>
          </cell>
        </row>
        <row r="55">
          <cell r="G55">
            <v>2000</v>
          </cell>
        </row>
        <row r="56">
          <cell r="G56">
            <v>64600</v>
          </cell>
        </row>
        <row r="57">
          <cell r="G57">
            <v>36565</v>
          </cell>
        </row>
        <row r="58">
          <cell r="G58">
            <v>2800</v>
          </cell>
        </row>
        <row r="59">
          <cell r="G59">
            <v>40000</v>
          </cell>
        </row>
        <row r="60">
          <cell r="G60">
            <v>1000</v>
          </cell>
        </row>
        <row r="61">
          <cell r="G61">
            <v>10999</v>
          </cell>
        </row>
        <row r="62">
          <cell r="G62">
            <v>42800</v>
          </cell>
        </row>
        <row r="63">
          <cell r="G63">
            <v>56400</v>
          </cell>
        </row>
        <row r="64">
          <cell r="G64">
            <v>5761.75</v>
          </cell>
        </row>
        <row r="65">
          <cell r="G65">
            <v>224075.91</v>
          </cell>
        </row>
        <row r="66">
          <cell r="G66">
            <v>140000</v>
          </cell>
        </row>
        <row r="67">
          <cell r="G67">
            <v>39600</v>
          </cell>
        </row>
        <row r="68">
          <cell r="G68">
            <v>81500</v>
          </cell>
        </row>
        <row r="69">
          <cell r="G69">
            <v>327600</v>
          </cell>
        </row>
        <row r="70">
          <cell r="G70">
            <v>3000</v>
          </cell>
        </row>
        <row r="71">
          <cell r="G71">
            <v>26800</v>
          </cell>
        </row>
        <row r="72">
          <cell r="G72">
            <v>2412.5</v>
          </cell>
        </row>
        <row r="73">
          <cell r="G73">
            <v>19200</v>
          </cell>
        </row>
        <row r="74">
          <cell r="G74">
            <v>940000</v>
          </cell>
        </row>
        <row r="75">
          <cell r="G75">
            <v>3600</v>
          </cell>
        </row>
        <row r="76">
          <cell r="G76">
            <v>18099</v>
          </cell>
        </row>
        <row r="86">
          <cell r="G86">
            <v>50500000</v>
          </cell>
        </row>
        <row r="87">
          <cell r="G87">
            <v>71747494</v>
          </cell>
        </row>
        <row r="88">
          <cell r="G88">
            <v>56200</v>
          </cell>
        </row>
        <row r="102">
          <cell r="G102">
            <v>230000</v>
          </cell>
        </row>
        <row r="103">
          <cell r="G103">
            <v>104497.21</v>
          </cell>
        </row>
        <row r="104">
          <cell r="G104">
            <v>817.88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8"/>
  <sheetViews>
    <sheetView topLeftCell="A36" workbookViewId="0">
      <selection activeCell="D9" sqref="D9"/>
    </sheetView>
  </sheetViews>
  <sheetFormatPr defaultColWidth="9" defaultRowHeight="24" customHeight="1"/>
  <cols>
    <col min="1" max="1" width="7.25454545454545" style="45" customWidth="1"/>
    <col min="2" max="2" width="14.2545454545455" style="45" customWidth="1"/>
    <col min="3" max="3" width="39.2545454545455" style="45" customWidth="1"/>
    <col min="4" max="4" width="18" style="46" customWidth="1"/>
    <col min="5" max="5" width="83.6272727272727" style="45" customWidth="1"/>
    <col min="6" max="6" width="8.87272727272727" style="45" customWidth="1"/>
    <col min="7" max="7" width="9.37272727272727" style="45" hidden="1" customWidth="1"/>
    <col min="8" max="8" width="9" style="45"/>
    <col min="9" max="9" width="9.5" style="45"/>
    <col min="10" max="12" width="9" style="45"/>
    <col min="13" max="13" width="9.5" style="45"/>
    <col min="14" max="16384" width="9" style="45"/>
  </cols>
  <sheetData>
    <row r="1" ht="47.25" customHeight="1" spans="1:6">
      <c r="A1" s="47" t="s">
        <v>0</v>
      </c>
      <c r="B1" s="47"/>
      <c r="C1" s="47"/>
      <c r="D1" s="48"/>
      <c r="E1" s="47"/>
      <c r="F1" s="47"/>
    </row>
    <row r="2" ht="14.25" customHeight="1" spans="1:6">
      <c r="A2" s="49" t="s">
        <v>1</v>
      </c>
      <c r="B2" s="49"/>
      <c r="C2" s="49"/>
      <c r="D2" s="49"/>
      <c r="E2" s="49"/>
      <c r="F2" s="49"/>
    </row>
    <row r="3" customHeight="1" spans="1:6">
      <c r="A3" s="7" t="s">
        <v>2</v>
      </c>
      <c r="B3" s="7"/>
      <c r="C3" s="7"/>
      <c r="D3" s="8" t="s">
        <v>3</v>
      </c>
      <c r="E3" s="7" t="s">
        <v>4</v>
      </c>
      <c r="F3" s="50" t="s">
        <v>5</v>
      </c>
    </row>
    <row r="4" customHeight="1" spans="1:6">
      <c r="A4" s="9" t="s">
        <v>6</v>
      </c>
      <c r="B4" s="9"/>
      <c r="C4" s="9"/>
      <c r="D4" s="10">
        <f>SUM(D5:D8)</f>
        <v>95910509.79</v>
      </c>
      <c r="E4" s="11"/>
      <c r="F4" s="12"/>
    </row>
    <row r="5" customHeight="1" spans="1:6">
      <c r="A5" s="13" t="s">
        <v>7</v>
      </c>
      <c r="B5" s="13"/>
      <c r="C5" s="13"/>
      <c r="D5" s="10"/>
      <c r="E5" s="14"/>
      <c r="F5" s="12"/>
    </row>
    <row r="6" customHeight="1" spans="1:13">
      <c r="A6" s="13" t="s">
        <v>8</v>
      </c>
      <c r="B6" s="13"/>
      <c r="C6" s="13"/>
      <c r="D6" s="10">
        <f>20674032.77+15050000+60000000</f>
        <v>95724032.77</v>
      </c>
      <c r="E6" s="15" t="s">
        <v>9</v>
      </c>
      <c r="F6" s="12"/>
      <c r="L6" s="51"/>
      <c r="M6" s="70"/>
    </row>
    <row r="7" customHeight="1" spans="1:13">
      <c r="A7" s="13" t="s">
        <v>10</v>
      </c>
      <c r="B7" s="13"/>
      <c r="C7" s="13"/>
      <c r="D7" s="10">
        <v>127901.27</v>
      </c>
      <c r="E7" s="15" t="s">
        <v>11</v>
      </c>
      <c r="F7" s="12"/>
      <c r="L7" s="51"/>
      <c r="M7" s="70"/>
    </row>
    <row r="8" customHeight="1" spans="1:13">
      <c r="A8" s="13" t="s">
        <v>12</v>
      </c>
      <c r="B8" s="13"/>
      <c r="C8" s="13"/>
      <c r="D8" s="10">
        <f>56200+36.54+2339.21</f>
        <v>58575.75</v>
      </c>
      <c r="E8" s="15" t="s">
        <v>13</v>
      </c>
      <c r="F8" s="12"/>
      <c r="G8" s="46"/>
      <c r="H8" s="51"/>
      <c r="I8" s="70"/>
      <c r="L8" s="51"/>
      <c r="M8" s="70"/>
    </row>
    <row r="9" customHeight="1" spans="1:13">
      <c r="A9" s="9" t="s">
        <v>14</v>
      </c>
      <c r="B9" s="9"/>
      <c r="C9" s="9"/>
      <c r="D9" s="10">
        <f>SUM(D11:D46)</f>
        <v>184652527.37</v>
      </c>
      <c r="E9" s="11"/>
      <c r="F9" s="12"/>
      <c r="H9" s="51"/>
      <c r="I9" s="70"/>
      <c r="L9" s="51"/>
      <c r="M9" s="70"/>
    </row>
    <row r="10" customHeight="1" spans="1:13">
      <c r="A10" s="17" t="s">
        <v>15</v>
      </c>
      <c r="B10" s="17"/>
      <c r="C10" s="17"/>
      <c r="D10" s="10"/>
      <c r="E10" s="18"/>
      <c r="F10" s="12"/>
      <c r="H10" s="51"/>
      <c r="I10" s="70"/>
      <c r="L10" s="51"/>
      <c r="M10" s="70"/>
    </row>
    <row r="11" ht="50.1" customHeight="1" spans="1:13">
      <c r="A11" s="19"/>
      <c r="B11" s="19" t="s">
        <v>16</v>
      </c>
      <c r="C11" s="13" t="s">
        <v>17</v>
      </c>
      <c r="D11" s="10">
        <f>[1]UFPrn20230110150930!$G$17+[1]UFPrn20230110150930!$G$23+[1]UFPrn20230110150930!$G$41+[1]UFPrn20230110150930!$G$61</f>
        <v>15867</v>
      </c>
      <c r="E11" s="15" t="s">
        <v>18</v>
      </c>
      <c r="F11" s="12"/>
      <c r="G11" s="46"/>
      <c r="L11" s="51"/>
      <c r="M11" s="70"/>
    </row>
    <row r="12" ht="26.1" customHeight="1" spans="1:13">
      <c r="A12" s="19"/>
      <c r="B12" s="19"/>
      <c r="C12" s="13" t="s">
        <v>19</v>
      </c>
      <c r="D12" s="10">
        <v>0</v>
      </c>
      <c r="E12" s="15"/>
      <c r="F12" s="12"/>
      <c r="L12" s="51"/>
      <c r="M12" s="70"/>
    </row>
    <row r="13" customHeight="1" spans="1:13">
      <c r="A13" s="19"/>
      <c r="B13" s="19"/>
      <c r="C13" s="13" t="s">
        <v>20</v>
      </c>
      <c r="D13" s="10">
        <f>[1]UFPrn20230110150930!$G$46</f>
        <v>18000</v>
      </c>
      <c r="E13" s="15" t="s">
        <v>21</v>
      </c>
      <c r="F13" s="12"/>
      <c r="J13" s="51"/>
      <c r="K13" s="70"/>
      <c r="L13" s="51"/>
      <c r="M13" s="70"/>
    </row>
    <row r="14" customHeight="1" spans="1:13">
      <c r="A14" s="19"/>
      <c r="B14" s="19"/>
      <c r="C14" s="13" t="s">
        <v>22</v>
      </c>
      <c r="D14" s="10">
        <f>[1]UFPrn20230110150930!$G$29</f>
        <v>224.5</v>
      </c>
      <c r="E14" s="15" t="s">
        <v>23</v>
      </c>
      <c r="F14" s="12"/>
      <c r="L14" s="51"/>
      <c r="M14" s="70"/>
    </row>
    <row r="15" ht="30.95" customHeight="1" spans="1:6">
      <c r="A15" s="19"/>
      <c r="B15" s="19"/>
      <c r="C15" s="13" t="s">
        <v>24</v>
      </c>
      <c r="D15" s="10">
        <f>[1]UFPrn20230110150930!$G$13+[1]UFPrn20230110150930!$G$51+[1]UFPrn20230110150930!$G$65+[1]UFPrn20230110150930!$G$64+[1]UFPrn20230110150930!$G$103+[1]UFPrn20230110150930!$G$104</f>
        <v>379295.7</v>
      </c>
      <c r="E15" s="15" t="s">
        <v>25</v>
      </c>
      <c r="F15" s="12"/>
    </row>
    <row r="16" ht="30" customHeight="1" spans="1:9">
      <c r="A16" s="19"/>
      <c r="B16" s="19"/>
      <c r="C16" s="13" t="s">
        <v>26</v>
      </c>
      <c r="D16" s="10">
        <f>[1]UFPrn20230110150930!$G$20+[1]UFPrn20230110150930!$G$24+[1]UFPrn20230110150930!$G$27+[1]UFPrn20230110150930!$G$30</f>
        <v>151199.59</v>
      </c>
      <c r="E16" s="15" t="s">
        <v>27</v>
      </c>
      <c r="F16" s="12"/>
      <c r="H16" s="51"/>
      <c r="I16" s="70"/>
    </row>
    <row r="17" ht="30.95" customHeight="1" spans="1:6">
      <c r="A17" s="19"/>
      <c r="B17" s="19"/>
      <c r="C17" s="13" t="s">
        <v>28</v>
      </c>
      <c r="D17" s="10">
        <f>[1]UFPrn20230110150930!$G$47+[1]UFPrn20230110150930!$G$52+[1]UFPrn20230110150930!$G$58</f>
        <v>28526.58</v>
      </c>
      <c r="E17" s="15" t="s">
        <v>29</v>
      </c>
      <c r="F17" s="12"/>
    </row>
    <row r="18" ht="27.95" customHeight="1" spans="1:15">
      <c r="A18" s="19"/>
      <c r="B18" s="19" t="s">
        <v>16</v>
      </c>
      <c r="C18" s="13" t="s">
        <v>30</v>
      </c>
      <c r="D18" s="10">
        <v>0</v>
      </c>
      <c r="E18" s="15"/>
      <c r="F18" s="12"/>
      <c r="G18" s="46"/>
      <c r="H18" s="51"/>
      <c r="I18" s="70"/>
      <c r="N18" s="51"/>
      <c r="O18" s="70"/>
    </row>
    <row r="19" customHeight="1" spans="1:15">
      <c r="A19" s="19"/>
      <c r="B19" s="19"/>
      <c r="C19" s="13" t="s">
        <v>31</v>
      </c>
      <c r="D19" s="10">
        <f>[1]UFPrn20230110150930!$G$88</f>
        <v>56200</v>
      </c>
      <c r="E19" s="15" t="s">
        <v>32</v>
      </c>
      <c r="F19" s="12"/>
      <c r="H19" s="51"/>
      <c r="I19" s="70"/>
      <c r="N19" s="51"/>
      <c r="O19" s="70"/>
    </row>
    <row r="20" customHeight="1" spans="1:15">
      <c r="A20" s="19"/>
      <c r="B20" s="19"/>
      <c r="C20" s="13" t="s">
        <v>33</v>
      </c>
      <c r="D20" s="10">
        <f>[1]UFPrn20230110150930!$G$31+[1]UFPrn20230110150930!$G$33</f>
        <v>3520</v>
      </c>
      <c r="E20" s="15" t="s">
        <v>34</v>
      </c>
      <c r="F20" s="12"/>
      <c r="H20" s="51"/>
      <c r="I20" s="71"/>
      <c r="N20" s="51"/>
      <c r="O20" s="71"/>
    </row>
    <row r="21" ht="29.1" customHeight="1" spans="1:15">
      <c r="A21" s="19">
        <v>2</v>
      </c>
      <c r="B21" s="22" t="s">
        <v>35</v>
      </c>
      <c r="C21" s="22"/>
      <c r="D21" s="52"/>
      <c r="E21" s="15"/>
      <c r="F21" s="12"/>
      <c r="H21" s="51"/>
      <c r="I21" s="71"/>
      <c r="N21" s="51"/>
      <c r="O21" s="70"/>
    </row>
    <row r="22" ht="48" customHeight="1" spans="1:15">
      <c r="A22" s="19">
        <v>3</v>
      </c>
      <c r="B22" s="22" t="s">
        <v>36</v>
      </c>
      <c r="C22" s="22"/>
      <c r="D22" s="10">
        <f>[1]UFPrn20230110150930!$G$22+[1]UFPrn20230110150930!$G$25+[1]UFPrn20230110150930!$G$26+[1]UFPrn20230110150930!$G$28+[1]UFPrn20230110150930!$G$32+[1]UFPrn20230110150930!$G$34+[1]UFPrn20230110150930!$G$75</f>
        <v>12975</v>
      </c>
      <c r="E22" s="15" t="s">
        <v>37</v>
      </c>
      <c r="F22" s="12"/>
      <c r="N22" s="51"/>
      <c r="O22" s="71"/>
    </row>
    <row r="23" customHeight="1" spans="1:15">
      <c r="A23" s="19">
        <v>4</v>
      </c>
      <c r="B23" s="13" t="s">
        <v>38</v>
      </c>
      <c r="C23" s="13"/>
      <c r="D23" s="52">
        <v>0</v>
      </c>
      <c r="E23" s="15"/>
      <c r="F23" s="12"/>
      <c r="N23" s="51"/>
      <c r="O23" s="71"/>
    </row>
    <row r="24" ht="23.1" customHeight="1" spans="1:15">
      <c r="A24" s="19">
        <v>5</v>
      </c>
      <c r="B24" s="53" t="s">
        <v>39</v>
      </c>
      <c r="C24" s="54"/>
      <c r="D24" s="10">
        <f>[1]UFPrn20230110150930!$G$57</f>
        <v>36565</v>
      </c>
      <c r="E24" s="15" t="s">
        <v>40</v>
      </c>
      <c r="F24" s="12"/>
      <c r="N24" s="51"/>
      <c r="O24" s="71"/>
    </row>
    <row r="25" ht="38.1" customHeight="1" spans="1:15">
      <c r="A25" s="19">
        <v>6</v>
      </c>
      <c r="B25" s="13" t="s">
        <v>41</v>
      </c>
      <c r="C25" s="13"/>
      <c r="D25" s="10">
        <f>[1]UFPrn20230110150930!$G$72</f>
        <v>2412.5</v>
      </c>
      <c r="E25" s="15" t="s">
        <v>42</v>
      </c>
      <c r="F25" s="12"/>
      <c r="H25" s="51"/>
      <c r="I25" s="70"/>
      <c r="N25" s="51"/>
      <c r="O25" s="70"/>
    </row>
    <row r="26" ht="27.95" customHeight="1" spans="1:15">
      <c r="A26" s="19">
        <v>7</v>
      </c>
      <c r="B26" s="13" t="s">
        <v>43</v>
      </c>
      <c r="C26" s="13"/>
      <c r="D26" s="10">
        <f>[1]UFPrn20230110150930!$G$36+[1]UFPrn20230110150930!$G$43</f>
        <v>7510</v>
      </c>
      <c r="E26" s="15" t="s">
        <v>44</v>
      </c>
      <c r="F26" s="12"/>
      <c r="H26" s="51"/>
      <c r="I26" s="70"/>
      <c r="N26" s="51"/>
      <c r="O26" s="71"/>
    </row>
    <row r="27" customHeight="1" spans="1:15">
      <c r="A27" s="19">
        <v>8</v>
      </c>
      <c r="B27" s="13" t="s">
        <v>45</v>
      </c>
      <c r="C27" s="13"/>
      <c r="D27" s="10">
        <v>0</v>
      </c>
      <c r="E27" s="15"/>
      <c r="F27" s="12"/>
      <c r="H27" s="51"/>
      <c r="I27" s="70"/>
      <c r="N27" s="51"/>
      <c r="O27" s="70"/>
    </row>
    <row r="28" ht="54.95" customHeight="1" spans="1:15">
      <c r="A28" s="55">
        <v>9</v>
      </c>
      <c r="B28" s="56" t="s">
        <v>46</v>
      </c>
      <c r="C28" s="13" t="s">
        <v>47</v>
      </c>
      <c r="D28" s="10">
        <f>[1]UFPrn20230110150930!$G$15+[1]UFPrn20230110150930!$G$16+[1]UFPrn20230110150930!$G$40+[1]UFPrn20230110150930!$G$42+[1]UFPrn20230110150930!$G$55+[1]UFPrn20230110150930!$G$60+[1]UFPrn20230110150930!$G$73</f>
        <v>489493.5</v>
      </c>
      <c r="E28" s="15" t="s">
        <v>48</v>
      </c>
      <c r="F28" s="12"/>
      <c r="H28" s="51"/>
      <c r="I28" s="70"/>
      <c r="N28" s="51"/>
      <c r="O28" s="71"/>
    </row>
    <row r="29" ht="93" customHeight="1" spans="1:15">
      <c r="A29" s="57"/>
      <c r="B29" s="58"/>
      <c r="C29" s="13" t="s">
        <v>46</v>
      </c>
      <c r="D29" s="10">
        <f>[1]UFPrn20230110150930!$G$44+[1]UFPrn20230110150930!$G$56+[1]UFPrn20230110150930!$G$59+[1]UFPrn20230110150930!$G$62+[1]UFPrn20230110150930!$G$63+[1]UFPrn20230110150930!$G$66+[1]UFPrn20230110150930!$G$67+[1]UFPrn20230110150930!$G$68+[1]UFPrn20230110150930!$G$69+[1]UFPrn20230110150930!$G$70+[1]UFPrn20230110150930!$G$71+[1]UFPrn20230110150930!$G$74+[1]UFPrn20230110150930!$G$102</f>
        <v>1998300</v>
      </c>
      <c r="E29" s="15" t="s">
        <v>49</v>
      </c>
      <c r="F29" s="12"/>
      <c r="H29" s="51"/>
      <c r="I29" s="70"/>
      <c r="N29" s="51"/>
      <c r="O29" s="70"/>
    </row>
    <row r="30" customHeight="1" spans="1:15">
      <c r="A30" s="59"/>
      <c r="B30" s="60"/>
      <c r="C30" s="13" t="s">
        <v>50</v>
      </c>
      <c r="D30" s="10">
        <v>0</v>
      </c>
      <c r="E30" s="15"/>
      <c r="F30" s="12"/>
      <c r="N30" s="51"/>
      <c r="O30" s="71"/>
    </row>
    <row r="31" ht="33.95" customHeight="1" spans="1:15">
      <c r="A31" s="19">
        <v>10</v>
      </c>
      <c r="B31" s="53" t="s">
        <v>51</v>
      </c>
      <c r="C31" s="54"/>
      <c r="D31" s="10">
        <v>6500</v>
      </c>
      <c r="E31" s="26" t="s">
        <v>52</v>
      </c>
      <c r="F31" s="12"/>
      <c r="N31" s="51"/>
      <c r="O31" s="70"/>
    </row>
    <row r="32" ht="78" customHeight="1" spans="1:15">
      <c r="A32" s="19">
        <v>11</v>
      </c>
      <c r="B32" s="13" t="s">
        <v>53</v>
      </c>
      <c r="C32" s="13"/>
      <c r="D32" s="10">
        <f>[1]UFPrn20230110150930!$G$12+[1]UFPrn20230110150930!$G$18+[1]UFPrn20230110150930!$G$21+[1]UFPrn20230110150930!$G$37+[1]UFPrn20230110150930!$G$49+[1]UFPrn20230110150930!$G$76</f>
        <v>408019.19</v>
      </c>
      <c r="E32" s="26" t="s">
        <v>54</v>
      </c>
      <c r="F32" s="12"/>
      <c r="G32" s="61" t="s">
        <v>55</v>
      </c>
      <c r="H32" s="51"/>
      <c r="I32" s="71"/>
      <c r="L32" s="51"/>
      <c r="M32" s="70"/>
      <c r="N32" s="51"/>
      <c r="O32" s="70"/>
    </row>
    <row r="33" customHeight="1" spans="1:15">
      <c r="A33" s="19">
        <v>12</v>
      </c>
      <c r="B33" s="62" t="s">
        <v>56</v>
      </c>
      <c r="C33" s="63" t="s">
        <v>57</v>
      </c>
      <c r="D33" s="10">
        <f>[1]UFPrn20230110150930!$G$38+[1]UFPrn20230110150930!$G$39+[1]UFPrn20230110150930!$G$54</f>
        <v>8542</v>
      </c>
      <c r="E33" s="28" t="s">
        <v>58</v>
      </c>
      <c r="F33" s="12"/>
      <c r="H33" s="51"/>
      <c r="I33" s="71"/>
      <c r="L33" s="51"/>
      <c r="M33" s="70"/>
      <c r="N33" s="51"/>
      <c r="O33" s="71"/>
    </row>
    <row r="34" customHeight="1" spans="1:15">
      <c r="A34" s="19"/>
      <c r="B34" s="62"/>
      <c r="C34" s="13" t="s">
        <v>59</v>
      </c>
      <c r="D34" s="10">
        <v>0</v>
      </c>
      <c r="E34" s="28"/>
      <c r="F34" s="12"/>
      <c r="H34" s="51"/>
      <c r="I34" s="70"/>
      <c r="L34" s="51"/>
      <c r="M34" s="71"/>
      <c r="N34" s="51"/>
      <c r="O34" s="70"/>
    </row>
    <row r="35" customHeight="1" spans="1:15">
      <c r="A35" s="19"/>
      <c r="B35" s="63"/>
      <c r="C35" s="13" t="s">
        <v>60</v>
      </c>
      <c r="D35" s="10">
        <v>0</v>
      </c>
      <c r="E35" s="28"/>
      <c r="F35" s="12"/>
      <c r="H35" s="51"/>
      <c r="I35" s="71"/>
      <c r="L35" s="51"/>
      <c r="M35" s="70"/>
      <c r="N35" s="51"/>
      <c r="O35" s="71"/>
    </row>
    <row r="36" ht="33" customHeight="1" spans="1:15">
      <c r="A36" s="19">
        <v>13</v>
      </c>
      <c r="B36" s="64" t="s">
        <v>61</v>
      </c>
      <c r="C36" s="13" t="s">
        <v>62</v>
      </c>
      <c r="D36" s="10">
        <v>4600</v>
      </c>
      <c r="E36" s="13" t="s">
        <v>63</v>
      </c>
      <c r="F36" s="12"/>
      <c r="H36" s="51"/>
      <c r="I36" s="71"/>
      <c r="L36" s="51"/>
      <c r="M36" s="70"/>
      <c r="N36" s="51"/>
      <c r="O36" s="70"/>
    </row>
    <row r="37" customHeight="1" spans="1:15">
      <c r="A37" s="24"/>
      <c r="B37" s="62"/>
      <c r="C37" s="13" t="s">
        <v>64</v>
      </c>
      <c r="D37" s="10">
        <v>0</v>
      </c>
      <c r="E37" s="26"/>
      <c r="F37" s="12"/>
      <c r="N37" s="51"/>
      <c r="O37" s="71"/>
    </row>
    <row r="38" customHeight="1" spans="1:15">
      <c r="A38" s="24"/>
      <c r="B38" s="63"/>
      <c r="C38" s="13" t="s">
        <v>65</v>
      </c>
      <c r="D38" s="10">
        <v>0</v>
      </c>
      <c r="E38" s="28"/>
      <c r="F38" s="12"/>
      <c r="N38" s="51"/>
      <c r="O38" s="70"/>
    </row>
    <row r="39" ht="20.25" customHeight="1" spans="1:15">
      <c r="A39" s="19">
        <v>14</v>
      </c>
      <c r="B39" s="13" t="s">
        <v>66</v>
      </c>
      <c r="C39" s="13"/>
      <c r="D39" s="10"/>
      <c r="E39" s="30"/>
      <c r="F39" s="12"/>
      <c r="H39" s="51"/>
      <c r="I39" s="71"/>
      <c r="N39" s="51"/>
      <c r="O39" s="70"/>
    </row>
    <row r="40" ht="104" spans="1:15">
      <c r="A40" s="55">
        <v>15</v>
      </c>
      <c r="B40" s="55" t="s">
        <v>67</v>
      </c>
      <c r="C40" s="31"/>
      <c r="D40" s="10">
        <f>[1]UFPrn20230110150930!$G$3+[1]UFPrn20230110150930!$G$4+[1]UFPrn20230110150930!$G$5+[1]UFPrn20230110150930!$G$6+[1]UFPrn20230110150930!$G$7+[1]UFPrn20230110150930!$G$8+[1]UFPrn20230110150930!$G$9+[1]UFPrn20230110150930!$G$10+[1]UFPrn20230110150930!$G$11+[1]UFPrn20230110150930!$G$86+[1]UFPrn20230110150930!$G$87</f>
        <v>150972510.31</v>
      </c>
      <c r="E40" s="31" t="s">
        <v>68</v>
      </c>
      <c r="F40" s="12"/>
      <c r="N40" s="51"/>
      <c r="O40" s="71"/>
    </row>
    <row r="41" ht="24.75" customHeight="1" spans="1:15">
      <c r="A41" s="65"/>
      <c r="B41" s="65"/>
      <c r="C41" s="54"/>
      <c r="D41" s="10"/>
      <c r="E41" s="66"/>
      <c r="F41" s="12"/>
      <c r="N41" s="51"/>
      <c r="O41" s="71"/>
    </row>
    <row r="42" customHeight="1" spans="1:15">
      <c r="A42" s="13" t="s">
        <v>69</v>
      </c>
      <c r="B42" s="13"/>
      <c r="C42" s="13"/>
      <c r="D42" s="10"/>
      <c r="E42" s="28"/>
      <c r="F42" s="12"/>
      <c r="L42" s="51"/>
      <c r="M42" s="70"/>
      <c r="N42" s="51"/>
      <c r="O42" s="71"/>
    </row>
    <row r="43" customHeight="1" spans="1:15">
      <c r="A43" s="19">
        <v>1</v>
      </c>
      <c r="B43" s="13" t="s">
        <v>70</v>
      </c>
      <c r="C43" s="13"/>
      <c r="D43" s="52"/>
      <c r="E43" s="13"/>
      <c r="F43" s="12"/>
      <c r="N43" s="51"/>
      <c r="O43" s="70"/>
    </row>
    <row r="44" customHeight="1" spans="1:15">
      <c r="A44" s="19">
        <v>2</v>
      </c>
      <c r="B44" s="13" t="s">
        <v>71</v>
      </c>
      <c r="C44" s="13"/>
      <c r="D44" s="10"/>
      <c r="E44" s="28"/>
      <c r="F44" s="12"/>
      <c r="N44" s="51"/>
      <c r="O44" s="71"/>
    </row>
    <row r="45" ht="42" customHeight="1" spans="1:6">
      <c r="A45" s="13" t="s">
        <v>72</v>
      </c>
      <c r="B45" s="13"/>
      <c r="C45" s="13"/>
      <c r="D45" s="10">
        <v>30000000</v>
      </c>
      <c r="E45" s="33" t="s">
        <v>73</v>
      </c>
      <c r="F45" s="12"/>
    </row>
    <row r="46" ht="26.1" customHeight="1" spans="1:6">
      <c r="A46" s="13" t="s">
        <v>74</v>
      </c>
      <c r="B46" s="13"/>
      <c r="C46" s="13"/>
      <c r="D46" s="10">
        <f>5800+4.5+1000+4.5+500+4.5+1000+4.5+500+4.5+43435+9</f>
        <v>52266.5</v>
      </c>
      <c r="E46" s="15" t="s">
        <v>75</v>
      </c>
      <c r="F46" s="12"/>
    </row>
    <row r="47" s="44" customFormat="1" ht="54" customHeight="1" spans="1:6">
      <c r="A47" s="34" t="s">
        <v>76</v>
      </c>
      <c r="B47" s="22"/>
      <c r="C47" s="22"/>
      <c r="D47" s="35"/>
      <c r="E47" s="35"/>
      <c r="F47" s="35"/>
    </row>
    <row r="48" customHeight="1" spans="1:9">
      <c r="A48" s="67"/>
      <c r="B48" s="67"/>
      <c r="C48" s="67"/>
      <c r="E48" s="67"/>
      <c r="F48" s="68"/>
      <c r="H48" s="51"/>
      <c r="I48" s="70"/>
    </row>
    <row r="49" customHeight="1" spans="1:6">
      <c r="A49" s="68"/>
      <c r="B49" s="68"/>
      <c r="C49" s="68"/>
      <c r="E49" s="68"/>
      <c r="F49" s="68"/>
    </row>
    <row r="50" customHeight="1" spans="1:6">
      <c r="A50" s="68"/>
      <c r="B50" s="68"/>
      <c r="C50" s="68"/>
      <c r="E50" s="68"/>
      <c r="F50" s="68"/>
    </row>
    <row r="51" customHeight="1" spans="1:6">
      <c r="A51" s="68"/>
      <c r="B51" s="68"/>
      <c r="C51" s="68"/>
      <c r="D51" s="69"/>
      <c r="E51" s="68"/>
      <c r="F51" s="68"/>
    </row>
    <row r="52" customHeight="1" spans="1:6">
      <c r="A52" s="68"/>
      <c r="B52" s="68"/>
      <c r="C52" s="68"/>
      <c r="D52" s="69"/>
      <c r="E52" s="68"/>
      <c r="F52" s="68"/>
    </row>
    <row r="53" customHeight="1" spans="1:6">
      <c r="A53" s="68"/>
      <c r="B53" s="68"/>
      <c r="C53" s="68"/>
      <c r="D53" s="69"/>
      <c r="E53" s="68"/>
      <c r="F53" s="68"/>
    </row>
    <row r="54" customHeight="1" spans="1:6">
      <c r="A54" s="68"/>
      <c r="B54" s="68"/>
      <c r="C54" s="68"/>
      <c r="D54" s="69"/>
      <c r="E54" s="68"/>
      <c r="F54" s="68"/>
    </row>
    <row r="55" customHeight="1" spans="1:6">
      <c r="A55" s="68"/>
      <c r="B55" s="68"/>
      <c r="C55" s="68"/>
      <c r="D55" s="69"/>
      <c r="E55" s="68"/>
      <c r="F55" s="68"/>
    </row>
    <row r="56" customHeight="1" spans="1:6">
      <c r="A56" s="68"/>
      <c r="B56" s="68"/>
      <c r="C56" s="68"/>
      <c r="D56" s="69"/>
      <c r="E56" s="68"/>
      <c r="F56" s="68"/>
    </row>
    <row r="57" customHeight="1" spans="1:6">
      <c r="A57" s="68"/>
      <c r="B57" s="68"/>
      <c r="C57" s="68"/>
      <c r="D57" s="69"/>
      <c r="E57" s="68"/>
      <c r="F57" s="68"/>
    </row>
    <row r="58" customHeight="1" spans="1:6">
      <c r="A58" s="68"/>
      <c r="B58" s="68"/>
      <c r="C58" s="68"/>
      <c r="D58" s="69"/>
      <c r="E58" s="68"/>
      <c r="F58" s="68"/>
    </row>
    <row r="59" customHeight="1" spans="1:6">
      <c r="A59" s="68"/>
      <c r="B59" s="68"/>
      <c r="C59" s="68"/>
      <c r="D59" s="69"/>
      <c r="E59" s="68"/>
      <c r="F59" s="68"/>
    </row>
    <row r="60" customHeight="1" spans="1:6">
      <c r="A60" s="68"/>
      <c r="B60" s="68"/>
      <c r="C60" s="68"/>
      <c r="D60" s="69"/>
      <c r="E60" s="68"/>
      <c r="F60" s="68"/>
    </row>
    <row r="61" customHeight="1" spans="1:6">
      <c r="A61" s="68"/>
      <c r="B61" s="68"/>
      <c r="C61" s="68"/>
      <c r="D61" s="69"/>
      <c r="E61" s="68"/>
      <c r="F61" s="68"/>
    </row>
    <row r="62" customHeight="1" spans="1:6">
      <c r="A62" s="68"/>
      <c r="B62" s="68"/>
      <c r="C62" s="68"/>
      <c r="D62" s="69"/>
      <c r="E62" s="68"/>
      <c r="F62" s="68"/>
    </row>
    <row r="63" customHeight="1" spans="1:6">
      <c r="A63" s="68"/>
      <c r="B63" s="68"/>
      <c r="C63" s="68"/>
      <c r="D63" s="69"/>
      <c r="E63" s="68"/>
      <c r="F63" s="68"/>
    </row>
    <row r="64" customHeight="1" spans="1:9">
      <c r="A64" s="68"/>
      <c r="B64" s="68"/>
      <c r="C64" s="68"/>
      <c r="D64" s="69"/>
      <c r="E64" s="68"/>
      <c r="F64" s="68"/>
      <c r="H64" s="51"/>
      <c r="I64" s="70"/>
    </row>
    <row r="65" customHeight="1" spans="1:9">
      <c r="A65" s="68"/>
      <c r="B65" s="68"/>
      <c r="C65" s="68"/>
      <c r="D65" s="69"/>
      <c r="E65" s="68"/>
      <c r="F65" s="68"/>
      <c r="H65" s="51"/>
      <c r="I65" s="70"/>
    </row>
    <row r="66" customHeight="1" spans="1:9">
      <c r="A66" s="68"/>
      <c r="B66" s="68"/>
      <c r="C66" s="68"/>
      <c r="D66" s="69"/>
      <c r="E66" s="68"/>
      <c r="F66" s="68"/>
      <c r="H66" s="51"/>
      <c r="I66" s="70"/>
    </row>
    <row r="67" customHeight="1" spans="1:9">
      <c r="A67" s="68"/>
      <c r="B67" s="68"/>
      <c r="C67" s="68"/>
      <c r="D67" s="69"/>
      <c r="E67" s="68"/>
      <c r="F67" s="68"/>
      <c r="H67" s="51"/>
      <c r="I67" s="70"/>
    </row>
    <row r="68" customHeight="1" spans="1:9">
      <c r="A68" s="68"/>
      <c r="B68" s="68"/>
      <c r="C68" s="68"/>
      <c r="D68" s="69"/>
      <c r="E68" s="68"/>
      <c r="F68" s="68"/>
      <c r="H68" s="51"/>
      <c r="I68" s="70"/>
    </row>
    <row r="69" customHeight="1" spans="1:9">
      <c r="A69" s="68"/>
      <c r="B69" s="68"/>
      <c r="C69" s="68"/>
      <c r="D69" s="69"/>
      <c r="E69" s="68"/>
      <c r="F69" s="68"/>
      <c r="H69" s="51"/>
      <c r="I69" s="70"/>
    </row>
    <row r="70" customHeight="1" spans="1:9">
      <c r="A70" s="68"/>
      <c r="B70" s="68"/>
      <c r="C70" s="68"/>
      <c r="D70" s="69"/>
      <c r="E70" s="68"/>
      <c r="F70" s="68"/>
      <c r="H70" s="51"/>
      <c r="I70" s="70"/>
    </row>
    <row r="71" customHeight="1" spans="1:9">
      <c r="A71" s="68"/>
      <c r="B71" s="68"/>
      <c r="C71" s="68"/>
      <c r="D71" s="69"/>
      <c r="E71" s="68"/>
      <c r="F71" s="68"/>
      <c r="H71" s="51"/>
      <c r="I71" s="71"/>
    </row>
    <row r="72" customHeight="1" spans="1:9">
      <c r="A72" s="68"/>
      <c r="B72" s="68"/>
      <c r="C72" s="68"/>
      <c r="D72" s="69"/>
      <c r="E72" s="68"/>
      <c r="F72" s="68"/>
      <c r="H72" s="51"/>
      <c r="I72" s="70"/>
    </row>
    <row r="73" customHeight="1" spans="1:9">
      <c r="A73" s="68"/>
      <c r="B73" s="68"/>
      <c r="C73" s="68"/>
      <c r="D73" s="69"/>
      <c r="E73" s="68"/>
      <c r="F73" s="68"/>
      <c r="H73" s="51"/>
      <c r="I73" s="72"/>
    </row>
    <row r="74" customHeight="1" spans="1:9">
      <c r="A74" s="68"/>
      <c r="B74" s="68"/>
      <c r="C74" s="68"/>
      <c r="D74" s="69"/>
      <c r="E74" s="68"/>
      <c r="F74" s="68"/>
      <c r="H74" s="51"/>
      <c r="I74" s="70"/>
    </row>
    <row r="75" customHeight="1" spans="1:9">
      <c r="A75" s="68"/>
      <c r="B75" s="68"/>
      <c r="C75" s="68"/>
      <c r="D75" s="69"/>
      <c r="E75" s="68"/>
      <c r="F75" s="68"/>
      <c r="H75" s="51"/>
      <c r="I75" s="70"/>
    </row>
    <row r="76" customHeight="1" spans="1:6">
      <c r="A76" s="68"/>
      <c r="B76" s="68"/>
      <c r="C76" s="68"/>
      <c r="D76" s="69"/>
      <c r="E76" s="68"/>
      <c r="F76" s="68"/>
    </row>
    <row r="77" customHeight="1" spans="1:6">
      <c r="A77" s="68"/>
      <c r="B77" s="68"/>
      <c r="C77" s="68"/>
      <c r="D77" s="69"/>
      <c r="E77" s="68"/>
      <c r="F77" s="68"/>
    </row>
    <row r="78" customHeight="1" spans="1:6">
      <c r="A78" s="68"/>
      <c r="B78" s="68"/>
      <c r="C78" s="68"/>
      <c r="D78" s="69"/>
      <c r="E78" s="68"/>
      <c r="F78" s="68"/>
    </row>
    <row r="79" customHeight="1" spans="1:6">
      <c r="A79" s="68"/>
      <c r="B79" s="68"/>
      <c r="C79" s="68"/>
      <c r="D79" s="69"/>
      <c r="E79" s="68"/>
      <c r="F79" s="68"/>
    </row>
    <row r="80" customHeight="1" spans="1:6">
      <c r="A80" s="68"/>
      <c r="B80" s="68"/>
      <c r="C80" s="68"/>
      <c r="D80" s="69"/>
      <c r="E80" s="68"/>
      <c r="F80" s="68"/>
    </row>
    <row r="81" customHeight="1" spans="1:6">
      <c r="A81" s="68"/>
      <c r="B81" s="68"/>
      <c r="C81" s="68"/>
      <c r="D81" s="69"/>
      <c r="E81" s="68"/>
      <c r="F81" s="68"/>
    </row>
    <row r="82" customHeight="1" spans="1:6">
      <c r="A82" s="68"/>
      <c r="B82" s="68"/>
      <c r="C82" s="68"/>
      <c r="D82" s="69"/>
      <c r="E82" s="68"/>
      <c r="F82" s="68"/>
    </row>
    <row r="83" customHeight="1" spans="1:6">
      <c r="A83" s="68"/>
      <c r="B83" s="68"/>
      <c r="C83" s="68"/>
      <c r="D83" s="69"/>
      <c r="E83" s="68"/>
      <c r="F83" s="68"/>
    </row>
    <row r="84" customHeight="1" spans="1:6">
      <c r="A84" s="68"/>
      <c r="B84" s="68"/>
      <c r="C84" s="68"/>
      <c r="D84" s="69"/>
      <c r="E84" s="68"/>
      <c r="F84" s="68"/>
    </row>
    <row r="85" customHeight="1" spans="1:6">
      <c r="A85" s="68"/>
      <c r="B85" s="68"/>
      <c r="C85" s="68"/>
      <c r="D85" s="69"/>
      <c r="E85" s="68"/>
      <c r="F85" s="68"/>
    </row>
    <row r="86" customHeight="1" spans="1:6">
      <c r="A86" s="68"/>
      <c r="B86" s="68"/>
      <c r="C86" s="68"/>
      <c r="D86" s="69"/>
      <c r="E86" s="68"/>
      <c r="F86" s="68"/>
    </row>
    <row r="87" customHeight="1" spans="1:6">
      <c r="A87" s="68"/>
      <c r="B87" s="68"/>
      <c r="C87" s="68"/>
      <c r="D87" s="69"/>
      <c r="E87" s="68"/>
      <c r="F87" s="68"/>
    </row>
    <row r="88" customHeight="1" spans="1:6">
      <c r="A88" s="68"/>
      <c r="B88" s="68"/>
      <c r="C88" s="68"/>
      <c r="D88" s="69"/>
      <c r="E88" s="68"/>
      <c r="F88" s="68"/>
    </row>
  </sheetData>
  <mergeCells count="37">
    <mergeCell ref="A1:F1"/>
    <mergeCell ref="A2:F2"/>
    <mergeCell ref="A3:C3"/>
    <mergeCell ref="A4:C4"/>
    <mergeCell ref="A5:C5"/>
    <mergeCell ref="A6:C6"/>
    <mergeCell ref="A7:C7"/>
    <mergeCell ref="A8:C8"/>
    <mergeCell ref="A9:C9"/>
    <mergeCell ref="A10:C10"/>
    <mergeCell ref="B21:C21"/>
    <mergeCell ref="B22:C22"/>
    <mergeCell ref="B23:C23"/>
    <mergeCell ref="B24:C24"/>
    <mergeCell ref="B25:C25"/>
    <mergeCell ref="B26:C26"/>
    <mergeCell ref="B27:C27"/>
    <mergeCell ref="B31:C31"/>
    <mergeCell ref="B32:C32"/>
    <mergeCell ref="B39:C39"/>
    <mergeCell ref="A42:C42"/>
    <mergeCell ref="B43:C43"/>
    <mergeCell ref="B44:C44"/>
    <mergeCell ref="A45:C45"/>
    <mergeCell ref="A46:C46"/>
    <mergeCell ref="A47:F47"/>
    <mergeCell ref="A11:A20"/>
    <mergeCell ref="A28:A30"/>
    <mergeCell ref="A33:A35"/>
    <mergeCell ref="A36:A38"/>
    <mergeCell ref="A40:A41"/>
    <mergeCell ref="B11:B17"/>
    <mergeCell ref="B18:B20"/>
    <mergeCell ref="B28:B30"/>
    <mergeCell ref="B33:B35"/>
    <mergeCell ref="B36:B38"/>
    <mergeCell ref="B40:B41"/>
  </mergeCells>
  <pageMargins left="1.18055555555556" right="0.75" top="0.314583333333333" bottom="0.393055555555556" header="0.5" footer="0.5"/>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9"/>
  <sheetViews>
    <sheetView tabSelected="1" topLeftCell="A42" workbookViewId="0">
      <selection activeCell="F9" sqref="F9"/>
    </sheetView>
  </sheetViews>
  <sheetFormatPr defaultColWidth="9" defaultRowHeight="24" customHeight="1"/>
  <cols>
    <col min="1" max="1" width="7.25454545454545" style="2" customWidth="1"/>
    <col min="2" max="2" width="14.2545454545455" style="2" customWidth="1"/>
    <col min="3" max="3" width="39.2545454545455" style="2" customWidth="1"/>
    <col min="4" max="4" width="18" style="3" customWidth="1"/>
    <col min="5" max="5" width="83.6272727272727" style="2" customWidth="1"/>
    <col min="6" max="6" width="8.87272727272727" style="2" customWidth="1"/>
    <col min="7" max="7" width="9.37272727272727" style="2" hidden="1" customWidth="1"/>
    <col min="8" max="16384" width="9" style="2"/>
  </cols>
  <sheetData>
    <row r="1" ht="16" customHeight="1" spans="1:6">
      <c r="A1" s="4" t="s">
        <v>77</v>
      </c>
      <c r="B1" s="4"/>
      <c r="C1" s="4"/>
      <c r="D1" s="5"/>
      <c r="E1" s="4"/>
      <c r="F1" s="4"/>
    </row>
    <row r="2" ht="16" customHeight="1" spans="1:6">
      <c r="A2" s="6" t="s">
        <v>1</v>
      </c>
      <c r="B2" s="6"/>
      <c r="C2" s="6"/>
      <c r="D2" s="6"/>
      <c r="E2" s="6"/>
      <c r="F2" s="6"/>
    </row>
    <row r="3" ht="16" customHeight="1" spans="1:6">
      <c r="A3" s="7" t="s">
        <v>2</v>
      </c>
      <c r="B3" s="7"/>
      <c r="C3" s="7"/>
      <c r="D3" s="8" t="s">
        <v>3</v>
      </c>
      <c r="E3" s="7" t="s">
        <v>4</v>
      </c>
      <c r="F3" s="7" t="s">
        <v>5</v>
      </c>
    </row>
    <row r="4" ht="16" customHeight="1" spans="1:6">
      <c r="A4" s="9" t="s">
        <v>6</v>
      </c>
      <c r="B4" s="9"/>
      <c r="C4" s="9"/>
      <c r="D4" s="10">
        <f>SUM(D5:D8)</f>
        <v>0</v>
      </c>
      <c r="E4" s="11"/>
      <c r="F4" s="12"/>
    </row>
    <row r="5" ht="16" customHeight="1" spans="1:6">
      <c r="A5" s="13" t="s">
        <v>7</v>
      </c>
      <c r="B5" s="13"/>
      <c r="C5" s="13"/>
      <c r="D5" s="10">
        <v>0</v>
      </c>
      <c r="E5" s="14"/>
      <c r="F5" s="12"/>
    </row>
    <row r="6" ht="16" customHeight="1" spans="1:13">
      <c r="A6" s="13" t="s">
        <v>8</v>
      </c>
      <c r="B6" s="13"/>
      <c r="C6" s="13"/>
      <c r="D6" s="10">
        <v>0</v>
      </c>
      <c r="E6" s="15"/>
      <c r="F6" s="12"/>
      <c r="L6" s="16"/>
      <c r="M6" s="39"/>
    </row>
    <row r="7" ht="16" customHeight="1" spans="1:13">
      <c r="A7" s="13" t="s">
        <v>10</v>
      </c>
      <c r="B7" s="13"/>
      <c r="C7" s="13"/>
      <c r="D7" s="10">
        <v>0</v>
      </c>
      <c r="E7" s="15"/>
      <c r="F7" s="12"/>
      <c r="L7" s="16"/>
      <c r="M7" s="39"/>
    </row>
    <row r="8" ht="16" customHeight="1" spans="1:13">
      <c r="A8" s="13" t="s">
        <v>12</v>
      </c>
      <c r="B8" s="13"/>
      <c r="C8" s="13"/>
      <c r="D8" s="10">
        <v>0</v>
      </c>
      <c r="E8" s="15"/>
      <c r="F8" s="12"/>
      <c r="G8" s="3"/>
      <c r="H8" s="16"/>
      <c r="I8" s="39"/>
      <c r="L8" s="16"/>
      <c r="M8" s="39"/>
    </row>
    <row r="9" ht="30" customHeight="1" spans="1:13">
      <c r="A9" s="9" t="s">
        <v>14</v>
      </c>
      <c r="B9" s="9"/>
      <c r="C9" s="9"/>
      <c r="D9" s="10">
        <f>D10+D43+D46+D47</f>
        <v>5192312.46</v>
      </c>
      <c r="E9" s="11"/>
      <c r="F9" s="12"/>
      <c r="H9" s="16"/>
      <c r="I9" s="39"/>
      <c r="L9" s="16"/>
      <c r="M9" s="39"/>
    </row>
    <row r="10" ht="30" customHeight="1" spans="1:13">
      <c r="A10" s="17" t="s">
        <v>15</v>
      </c>
      <c r="B10" s="17"/>
      <c r="C10" s="17"/>
      <c r="D10" s="10">
        <f>SUM(D11:D41)</f>
        <v>5157734.51</v>
      </c>
      <c r="E10" s="18"/>
      <c r="F10" s="12"/>
      <c r="H10" s="16"/>
      <c r="I10" s="39"/>
      <c r="L10" s="16"/>
      <c r="M10" s="39"/>
    </row>
    <row r="11" ht="47.25" customHeight="1" spans="1:13">
      <c r="A11" s="19"/>
      <c r="B11" s="19" t="s">
        <v>16</v>
      </c>
      <c r="C11" s="13" t="s">
        <v>17</v>
      </c>
      <c r="D11" s="29">
        <v>32052</v>
      </c>
      <c r="E11" s="15" t="s">
        <v>78</v>
      </c>
      <c r="F11" s="12"/>
      <c r="G11" s="3"/>
      <c r="L11" s="16"/>
      <c r="M11" s="39"/>
    </row>
    <row r="12" ht="30" customHeight="1" spans="1:13">
      <c r="A12" s="19"/>
      <c r="B12" s="19"/>
      <c r="C12" s="13" t="s">
        <v>19</v>
      </c>
      <c r="D12" s="29">
        <v>2979.1</v>
      </c>
      <c r="E12" s="15" t="s">
        <v>79</v>
      </c>
      <c r="F12" s="12"/>
      <c r="L12" s="16"/>
      <c r="M12" s="39"/>
    </row>
    <row r="13" ht="30" customHeight="1" spans="1:13">
      <c r="A13" s="19"/>
      <c r="B13" s="19"/>
      <c r="C13" s="13" t="s">
        <v>20</v>
      </c>
      <c r="D13" s="29">
        <v>124120</v>
      </c>
      <c r="E13" s="15" t="s">
        <v>80</v>
      </c>
      <c r="F13" s="12"/>
      <c r="J13" s="16"/>
      <c r="K13" s="39"/>
      <c r="L13" s="16"/>
      <c r="M13" s="39"/>
    </row>
    <row r="14" ht="30" customHeight="1" spans="1:13">
      <c r="A14" s="19"/>
      <c r="B14" s="19"/>
      <c r="C14" s="13" t="s">
        <v>22</v>
      </c>
      <c r="D14" s="10">
        <v>0</v>
      </c>
      <c r="E14" s="15"/>
      <c r="F14" s="12"/>
      <c r="L14" s="16"/>
      <c r="M14" s="39"/>
    </row>
    <row r="15" ht="30" customHeight="1" spans="1:6">
      <c r="A15" s="19"/>
      <c r="B15" s="19"/>
      <c r="C15" s="13" t="s">
        <v>24</v>
      </c>
      <c r="D15" s="10">
        <f>245.05+49074.3</f>
        <v>49319.35</v>
      </c>
      <c r="E15" s="15" t="s">
        <v>81</v>
      </c>
      <c r="F15" s="12"/>
    </row>
    <row r="16" ht="16" customHeight="1" spans="1:9">
      <c r="A16" s="19"/>
      <c r="B16" s="19"/>
      <c r="C16" s="13" t="s">
        <v>26</v>
      </c>
      <c r="D16" s="21">
        <v>0</v>
      </c>
      <c r="E16" s="15"/>
      <c r="F16" s="12"/>
      <c r="H16" s="16"/>
      <c r="I16" s="39"/>
    </row>
    <row r="17" ht="16" customHeight="1" spans="1:6">
      <c r="A17" s="19"/>
      <c r="B17" s="19"/>
      <c r="C17" s="13" t="s">
        <v>28</v>
      </c>
      <c r="D17" s="20">
        <v>0</v>
      </c>
      <c r="E17" s="15"/>
      <c r="F17" s="12"/>
    </row>
    <row r="18" ht="73.5" customHeight="1" spans="1:15">
      <c r="A18" s="19"/>
      <c r="B18" s="19" t="s">
        <v>16</v>
      </c>
      <c r="C18" s="13" t="s">
        <v>30</v>
      </c>
      <c r="D18" s="29">
        <v>10839.48</v>
      </c>
      <c r="E18" s="15" t="s">
        <v>82</v>
      </c>
      <c r="F18" s="12"/>
      <c r="G18" s="3"/>
      <c r="H18" s="16"/>
      <c r="I18" s="39"/>
      <c r="N18" s="16"/>
      <c r="O18" s="39"/>
    </row>
    <row r="19" ht="13" customHeight="1" spans="1:15">
      <c r="A19" s="19"/>
      <c r="B19" s="19"/>
      <c r="C19" s="13" t="s">
        <v>31</v>
      </c>
      <c r="D19" s="10">
        <v>0</v>
      </c>
      <c r="E19" s="15"/>
      <c r="F19" s="12"/>
      <c r="H19" s="16"/>
      <c r="I19" s="39"/>
      <c r="N19" s="16"/>
      <c r="O19" s="39"/>
    </row>
    <row r="20" ht="30" customHeight="1" spans="1:15">
      <c r="A20" s="19"/>
      <c r="B20" s="19"/>
      <c r="C20" s="13" t="s">
        <v>33</v>
      </c>
      <c r="D20" s="32">
        <v>320</v>
      </c>
      <c r="E20" s="32" t="s">
        <v>83</v>
      </c>
      <c r="F20" s="12"/>
      <c r="H20" s="16"/>
      <c r="I20" s="40"/>
      <c r="N20" s="16"/>
      <c r="O20" s="40"/>
    </row>
    <row r="21" ht="21" customHeight="1" spans="1:15">
      <c r="A21" s="19">
        <v>2</v>
      </c>
      <c r="B21" s="22" t="s">
        <v>35</v>
      </c>
      <c r="C21" s="22"/>
      <c r="D21" s="23"/>
      <c r="E21" s="15"/>
      <c r="F21" s="12"/>
      <c r="H21" s="16"/>
      <c r="I21" s="40"/>
      <c r="N21" s="16"/>
      <c r="O21" s="39"/>
    </row>
    <row r="22" ht="30" customHeight="1" spans="1:15">
      <c r="A22" s="19">
        <v>3</v>
      </c>
      <c r="B22" s="22" t="s">
        <v>36</v>
      </c>
      <c r="C22" s="22"/>
      <c r="D22" s="32">
        <v>560</v>
      </c>
      <c r="E22" s="15" t="s">
        <v>84</v>
      </c>
      <c r="F22" s="12"/>
      <c r="N22" s="16"/>
      <c r="O22" s="40"/>
    </row>
    <row r="23" ht="19" customHeight="1" spans="1:15">
      <c r="A23" s="19">
        <v>4</v>
      </c>
      <c r="B23" s="13" t="s">
        <v>38</v>
      </c>
      <c r="C23" s="13"/>
      <c r="D23" s="23">
        <v>0</v>
      </c>
      <c r="E23" s="15"/>
      <c r="F23" s="12"/>
      <c r="N23" s="16"/>
      <c r="O23" s="40"/>
    </row>
    <row r="24" ht="19" customHeight="1" spans="1:15">
      <c r="A24" s="19">
        <v>5</v>
      </c>
      <c r="B24" s="13" t="s">
        <v>39</v>
      </c>
      <c r="C24" s="13"/>
      <c r="D24" s="10">
        <v>0</v>
      </c>
      <c r="E24" s="15"/>
      <c r="F24" s="12"/>
      <c r="N24" s="16"/>
      <c r="O24" s="40"/>
    </row>
    <row r="25" ht="19" customHeight="1" spans="1:15">
      <c r="A25" s="19">
        <v>6</v>
      </c>
      <c r="B25" s="13" t="s">
        <v>41</v>
      </c>
      <c r="C25" s="13"/>
      <c r="D25" s="20">
        <v>0</v>
      </c>
      <c r="E25" s="15"/>
      <c r="F25" s="12"/>
      <c r="H25" s="16"/>
      <c r="I25" s="39"/>
      <c r="N25" s="16"/>
      <c r="O25" s="39"/>
    </row>
    <row r="26" ht="19" customHeight="1" spans="1:15">
      <c r="A26" s="19">
        <v>7</v>
      </c>
      <c r="B26" s="13" t="s">
        <v>43</v>
      </c>
      <c r="C26" s="13"/>
      <c r="D26" s="10">
        <v>0</v>
      </c>
      <c r="E26" s="15"/>
      <c r="F26" s="12"/>
      <c r="H26" s="16"/>
      <c r="I26" s="39"/>
      <c r="N26" s="16"/>
      <c r="O26" s="40"/>
    </row>
    <row r="27" ht="19" customHeight="1" spans="1:15">
      <c r="A27" s="19">
        <v>8</v>
      </c>
      <c r="B27" s="13" t="s">
        <v>45</v>
      </c>
      <c r="C27" s="13"/>
      <c r="D27" s="20">
        <v>0</v>
      </c>
      <c r="E27" s="21"/>
      <c r="F27" s="12"/>
      <c r="H27" s="16"/>
      <c r="I27" s="39"/>
      <c r="N27" s="16"/>
      <c r="O27" s="39"/>
    </row>
    <row r="28" ht="53.25" customHeight="1" spans="1:15">
      <c r="A28" s="19">
        <v>9</v>
      </c>
      <c r="B28" s="22" t="s">
        <v>46</v>
      </c>
      <c r="C28" s="13" t="s">
        <v>47</v>
      </c>
      <c r="D28" s="29">
        <v>240740</v>
      </c>
      <c r="E28" s="15" t="s">
        <v>85</v>
      </c>
      <c r="F28" s="12"/>
      <c r="H28" s="16"/>
      <c r="I28" s="39"/>
      <c r="N28" s="16"/>
      <c r="O28" s="40"/>
    </row>
    <row r="29" ht="65.25" customHeight="1" spans="1:15">
      <c r="A29" s="24"/>
      <c r="B29" s="25"/>
      <c r="C29" s="13" t="s">
        <v>46</v>
      </c>
      <c r="D29" s="29">
        <v>362232.22</v>
      </c>
      <c r="E29" s="15" t="s">
        <v>86</v>
      </c>
      <c r="F29" s="12"/>
      <c r="H29" s="16"/>
      <c r="I29" s="39"/>
      <c r="N29" s="16"/>
      <c r="O29" s="39"/>
    </row>
    <row r="30" customHeight="1" spans="1:15">
      <c r="A30" s="24"/>
      <c r="B30" s="25"/>
      <c r="C30" s="13" t="s">
        <v>50</v>
      </c>
      <c r="D30" s="10">
        <v>0</v>
      </c>
      <c r="E30" s="15"/>
      <c r="F30" s="12"/>
      <c r="N30" s="16"/>
      <c r="O30" s="40"/>
    </row>
    <row r="31" ht="85" customHeight="1" spans="1:15">
      <c r="A31" s="19">
        <v>10</v>
      </c>
      <c r="B31" s="13" t="s">
        <v>51</v>
      </c>
      <c r="C31" s="13"/>
      <c r="D31" s="29">
        <v>1226824.42</v>
      </c>
      <c r="E31" s="26" t="s">
        <v>87</v>
      </c>
      <c r="F31" s="12"/>
      <c r="N31" s="16"/>
      <c r="O31" s="39"/>
    </row>
    <row r="32" ht="21" customHeight="1" spans="1:15">
      <c r="A32" s="19">
        <v>11</v>
      </c>
      <c r="B32" s="13" t="s">
        <v>53</v>
      </c>
      <c r="C32" s="13"/>
      <c r="D32" s="29">
        <v>7800</v>
      </c>
      <c r="E32" s="32" t="s">
        <v>88</v>
      </c>
      <c r="F32" s="12"/>
      <c r="G32" s="27" t="s">
        <v>55</v>
      </c>
      <c r="H32" s="16"/>
      <c r="I32" s="40"/>
      <c r="L32" s="16"/>
      <c r="M32" s="39"/>
      <c r="N32" s="16"/>
      <c r="O32" s="39"/>
    </row>
    <row r="33" ht="21" customHeight="1" spans="1:15">
      <c r="A33" s="19">
        <v>12</v>
      </c>
      <c r="B33" s="13" t="s">
        <v>56</v>
      </c>
      <c r="C33" s="13" t="s">
        <v>57</v>
      </c>
      <c r="D33" s="32">
        <v>300</v>
      </c>
      <c r="E33" s="32" t="s">
        <v>89</v>
      </c>
      <c r="F33" s="12"/>
      <c r="H33" s="16"/>
      <c r="I33" s="40"/>
      <c r="L33" s="16"/>
      <c r="M33" s="39"/>
      <c r="N33" s="16"/>
      <c r="O33" s="40"/>
    </row>
    <row r="34" ht="14" customHeight="1" spans="1:15">
      <c r="A34" s="19"/>
      <c r="B34" s="13"/>
      <c r="C34" s="13" t="s">
        <v>59</v>
      </c>
      <c r="D34" s="10">
        <v>0</v>
      </c>
      <c r="E34" s="28"/>
      <c r="F34" s="12"/>
      <c r="H34" s="16"/>
      <c r="I34" s="39"/>
      <c r="L34" s="16"/>
      <c r="M34" s="40"/>
      <c r="N34" s="16"/>
      <c r="O34" s="39"/>
    </row>
    <row r="35" ht="14" customHeight="1" spans="1:15">
      <c r="A35" s="19"/>
      <c r="B35" s="13"/>
      <c r="C35" s="13" t="s">
        <v>60</v>
      </c>
      <c r="D35" s="10">
        <v>0</v>
      </c>
      <c r="E35" s="28"/>
      <c r="F35" s="12"/>
      <c r="H35" s="16"/>
      <c r="I35" s="40"/>
      <c r="L35" s="16"/>
      <c r="M35" s="39"/>
      <c r="N35" s="16"/>
      <c r="O35" s="40"/>
    </row>
    <row r="36" ht="14" customHeight="1" spans="1:15">
      <c r="A36" s="19">
        <v>13</v>
      </c>
      <c r="B36" s="13" t="s">
        <v>61</v>
      </c>
      <c r="C36" s="13" t="s">
        <v>62</v>
      </c>
      <c r="D36" s="42">
        <v>0</v>
      </c>
      <c r="E36" s="43"/>
      <c r="F36" s="12"/>
      <c r="H36" s="16"/>
      <c r="I36" s="40"/>
      <c r="L36" s="16"/>
      <c r="M36" s="39"/>
      <c r="N36" s="16"/>
      <c r="O36" s="39"/>
    </row>
    <row r="37" ht="29.25" customHeight="1" spans="1:15">
      <c r="A37" s="24"/>
      <c r="B37" s="13"/>
      <c r="C37" s="13" t="s">
        <v>64</v>
      </c>
      <c r="D37" s="29">
        <v>2715821.44</v>
      </c>
      <c r="E37" s="26" t="s">
        <v>90</v>
      </c>
      <c r="F37" s="12"/>
      <c r="N37" s="16"/>
      <c r="O37" s="40"/>
    </row>
    <row r="38" ht="18.75" customHeight="1" spans="1:15">
      <c r="A38" s="24"/>
      <c r="B38" s="13"/>
      <c r="C38" s="13" t="s">
        <v>65</v>
      </c>
      <c r="D38" s="29">
        <v>0</v>
      </c>
      <c r="E38" s="28"/>
      <c r="F38" s="12"/>
      <c r="N38" s="16"/>
      <c r="O38" s="39"/>
    </row>
    <row r="39" ht="20.25" customHeight="1" spans="1:15">
      <c r="A39" s="19">
        <v>14</v>
      </c>
      <c r="B39" s="13" t="s">
        <v>66</v>
      </c>
      <c r="C39" s="13"/>
      <c r="D39" s="29">
        <v>4580</v>
      </c>
      <c r="E39" s="32" t="s">
        <v>91</v>
      </c>
      <c r="F39" s="12"/>
      <c r="H39" s="16"/>
      <c r="I39" s="40"/>
      <c r="N39" s="16"/>
      <c r="O39" s="39"/>
    </row>
    <row r="40" ht="39" customHeight="1" spans="1:15">
      <c r="A40" s="19">
        <v>15</v>
      </c>
      <c r="B40" s="19" t="s">
        <v>67</v>
      </c>
      <c r="C40" s="31" t="s">
        <v>92</v>
      </c>
      <c r="D40" s="29">
        <v>325246.5</v>
      </c>
      <c r="E40" s="31" t="s">
        <v>93</v>
      </c>
      <c r="F40" s="12"/>
      <c r="N40" s="16"/>
      <c r="O40" s="40"/>
    </row>
    <row r="41" ht="50.25" customHeight="1" spans="1:15">
      <c r="A41" s="19"/>
      <c r="B41" s="19"/>
      <c r="C41" s="13" t="s">
        <v>94</v>
      </c>
      <c r="D41" s="29">
        <v>54000</v>
      </c>
      <c r="E41" s="31" t="s">
        <v>95</v>
      </c>
      <c r="F41" s="12"/>
      <c r="N41" s="16"/>
      <c r="O41" s="40"/>
    </row>
    <row r="42" ht="80.25" customHeight="1" spans="1:15">
      <c r="A42" s="19"/>
      <c r="B42" s="19"/>
      <c r="C42" s="32" t="s">
        <v>96</v>
      </c>
      <c r="D42" s="29">
        <v>49857018.6</v>
      </c>
      <c r="E42" s="31" t="s">
        <v>97</v>
      </c>
      <c r="F42" s="12"/>
      <c r="N42" s="16"/>
      <c r="O42" s="40"/>
    </row>
    <row r="43" customHeight="1" spans="1:15">
      <c r="A43" s="13" t="s">
        <v>69</v>
      </c>
      <c r="B43" s="13"/>
      <c r="C43" s="13"/>
      <c r="D43" s="10">
        <f>SUM(D44:D45)</f>
        <v>150.92</v>
      </c>
      <c r="E43" s="28"/>
      <c r="F43" s="12"/>
      <c r="L43" s="16"/>
      <c r="M43" s="39"/>
      <c r="N43" s="16"/>
      <c r="O43" s="40"/>
    </row>
    <row r="44" ht="39" customHeight="1" spans="1:15">
      <c r="A44" s="19">
        <v>1</v>
      </c>
      <c r="B44" s="13" t="s">
        <v>70</v>
      </c>
      <c r="C44" s="13"/>
      <c r="D44" s="32">
        <v>150.92</v>
      </c>
      <c r="E44" s="32" t="s">
        <v>98</v>
      </c>
      <c r="F44" s="12"/>
      <c r="N44" s="16"/>
      <c r="O44" s="39"/>
    </row>
    <row r="45" customHeight="1" spans="1:15">
      <c r="A45" s="19">
        <v>2</v>
      </c>
      <c r="B45" s="13" t="s">
        <v>71</v>
      </c>
      <c r="C45" s="13"/>
      <c r="D45" s="10"/>
      <c r="E45" s="28"/>
      <c r="F45" s="12"/>
      <c r="N45" s="16"/>
      <c r="O45" s="40"/>
    </row>
    <row r="46" customHeight="1" spans="1:6">
      <c r="A46" s="13" t="s">
        <v>72</v>
      </c>
      <c r="B46" s="13"/>
      <c r="C46" s="13"/>
      <c r="D46" s="10"/>
      <c r="E46" s="33"/>
      <c r="F46" s="12"/>
    </row>
    <row r="47" ht="28" customHeight="1" spans="1:6">
      <c r="A47" s="13" t="s">
        <v>74</v>
      </c>
      <c r="B47" s="13"/>
      <c r="C47" s="13"/>
      <c r="D47" s="10">
        <f>500+33927.03</f>
        <v>34427.03</v>
      </c>
      <c r="E47" s="15" t="s">
        <v>99</v>
      </c>
      <c r="F47" s="12"/>
    </row>
    <row r="48" s="1" customFormat="1" ht="54" customHeight="1" spans="1:6">
      <c r="A48" s="34" t="s">
        <v>76</v>
      </c>
      <c r="B48" s="22"/>
      <c r="C48" s="22"/>
      <c r="D48" s="35"/>
      <c r="E48" s="35"/>
      <c r="F48" s="35"/>
    </row>
    <row r="49" ht="14" spans="1:9">
      <c r="A49" s="36"/>
      <c r="B49" s="36"/>
      <c r="C49" s="36"/>
      <c r="E49" s="36"/>
      <c r="F49" s="37"/>
      <c r="H49" s="16"/>
      <c r="I49" s="39"/>
    </row>
    <row r="50" ht="14" spans="1:6">
      <c r="A50" s="37"/>
      <c r="B50" s="37"/>
      <c r="C50" s="37"/>
      <c r="E50" s="37"/>
      <c r="F50" s="37"/>
    </row>
    <row r="51" ht="14" spans="1:6">
      <c r="A51" s="37"/>
      <c r="B51" s="37"/>
      <c r="C51" s="37"/>
      <c r="E51" s="37"/>
      <c r="F51" s="37"/>
    </row>
    <row r="52" ht="14" spans="1:6">
      <c r="A52" s="37"/>
      <c r="B52" s="37"/>
      <c r="C52" s="37"/>
      <c r="D52" s="38"/>
      <c r="E52" s="37"/>
      <c r="F52" s="37"/>
    </row>
    <row r="53" ht="14" spans="1:6">
      <c r="A53" s="37"/>
      <c r="B53" s="37"/>
      <c r="C53" s="37"/>
      <c r="D53" s="38"/>
      <c r="E53" s="37"/>
      <c r="F53" s="37"/>
    </row>
    <row r="54" ht="14" spans="1:6">
      <c r="A54" s="37"/>
      <c r="B54" s="37"/>
      <c r="C54" s="37"/>
      <c r="D54" s="38"/>
      <c r="E54" s="37"/>
      <c r="F54" s="37"/>
    </row>
    <row r="55" ht="14" spans="1:6">
      <c r="A55" s="37"/>
      <c r="B55" s="37"/>
      <c r="C55" s="37"/>
      <c r="D55" s="38"/>
      <c r="E55" s="37"/>
      <c r="F55" s="37"/>
    </row>
    <row r="56" ht="14" spans="1:6">
      <c r="A56" s="37"/>
      <c r="B56" s="37"/>
      <c r="C56" s="37"/>
      <c r="D56" s="38"/>
      <c r="E56" s="37"/>
      <c r="F56" s="37"/>
    </row>
    <row r="57" ht="14" spans="1:6">
      <c r="A57" s="37"/>
      <c r="B57" s="37"/>
      <c r="C57" s="37"/>
      <c r="D57" s="38"/>
      <c r="E57" s="37"/>
      <c r="F57" s="37"/>
    </row>
    <row r="58" ht="14" spans="1:6">
      <c r="A58" s="37"/>
      <c r="B58" s="37"/>
      <c r="C58" s="37"/>
      <c r="D58" s="38"/>
      <c r="E58" s="37"/>
      <c r="F58" s="37"/>
    </row>
    <row r="59" ht="14" spans="1:6">
      <c r="A59" s="37"/>
      <c r="B59" s="37"/>
      <c r="C59" s="37"/>
      <c r="D59" s="38"/>
      <c r="E59" s="37"/>
      <c r="F59" s="37"/>
    </row>
    <row r="60" ht="14" spans="1:6">
      <c r="A60" s="37"/>
      <c r="B60" s="37"/>
      <c r="C60" s="37"/>
      <c r="D60" s="38"/>
      <c r="E60" s="37"/>
      <c r="F60" s="37"/>
    </row>
    <row r="61" ht="14" spans="1:6">
      <c r="A61" s="37"/>
      <c r="B61" s="37"/>
      <c r="C61" s="37"/>
      <c r="D61" s="38"/>
      <c r="E61" s="37"/>
      <c r="F61" s="37"/>
    </row>
    <row r="62" ht="14" spans="1:6">
      <c r="A62" s="37"/>
      <c r="B62" s="37"/>
      <c r="C62" s="37"/>
      <c r="D62" s="38"/>
      <c r="E62" s="37"/>
      <c r="F62" s="37"/>
    </row>
    <row r="63" ht="14" spans="1:6">
      <c r="A63" s="37"/>
      <c r="B63" s="37"/>
      <c r="C63" s="37"/>
      <c r="D63" s="38"/>
      <c r="E63" s="37"/>
      <c r="F63" s="37"/>
    </row>
    <row r="64" ht="14" spans="1:6">
      <c r="A64" s="37"/>
      <c r="B64" s="37"/>
      <c r="C64" s="37"/>
      <c r="D64" s="38"/>
      <c r="E64" s="37"/>
      <c r="F64" s="37"/>
    </row>
    <row r="65" ht="14" spans="1:9">
      <c r="A65" s="37"/>
      <c r="B65" s="37"/>
      <c r="C65" s="37"/>
      <c r="D65" s="38"/>
      <c r="E65" s="37"/>
      <c r="F65" s="37"/>
      <c r="H65" s="16"/>
      <c r="I65" s="39"/>
    </row>
    <row r="66" ht="14" spans="1:9">
      <c r="A66" s="37"/>
      <c r="B66" s="37"/>
      <c r="C66" s="37"/>
      <c r="D66" s="38"/>
      <c r="E66" s="37"/>
      <c r="F66" s="37"/>
      <c r="H66" s="16"/>
      <c r="I66" s="39"/>
    </row>
    <row r="67" ht="14" spans="1:9">
      <c r="A67" s="37"/>
      <c r="B67" s="37"/>
      <c r="C67" s="37"/>
      <c r="D67" s="38"/>
      <c r="E67" s="37"/>
      <c r="F67" s="37"/>
      <c r="H67" s="16"/>
      <c r="I67" s="39"/>
    </row>
    <row r="68" ht="14" spans="1:9">
      <c r="A68" s="37"/>
      <c r="B68" s="37"/>
      <c r="C68" s="37"/>
      <c r="D68" s="38"/>
      <c r="E68" s="37"/>
      <c r="F68" s="37"/>
      <c r="H68" s="16"/>
      <c r="I68" s="39"/>
    </row>
    <row r="69" ht="14" spans="1:9">
      <c r="A69" s="37"/>
      <c r="B69" s="37"/>
      <c r="C69" s="37"/>
      <c r="D69" s="38"/>
      <c r="E69" s="37"/>
      <c r="F69" s="37"/>
      <c r="H69" s="16"/>
      <c r="I69" s="39"/>
    </row>
    <row r="70" ht="14" spans="1:9">
      <c r="A70" s="37"/>
      <c r="B70" s="37"/>
      <c r="C70" s="37"/>
      <c r="D70" s="38"/>
      <c r="E70" s="37"/>
      <c r="F70" s="37"/>
      <c r="H70" s="16"/>
      <c r="I70" s="39"/>
    </row>
    <row r="71" ht="14" spans="1:9">
      <c r="A71" s="37"/>
      <c r="B71" s="37"/>
      <c r="C71" s="37"/>
      <c r="D71" s="38"/>
      <c r="E71" s="37"/>
      <c r="F71" s="37"/>
      <c r="H71" s="16"/>
      <c r="I71" s="39"/>
    </row>
    <row r="72" ht="14" spans="1:9">
      <c r="A72" s="37"/>
      <c r="B72" s="37"/>
      <c r="C72" s="37"/>
      <c r="D72" s="38"/>
      <c r="E72" s="37"/>
      <c r="F72" s="37"/>
      <c r="H72" s="16"/>
      <c r="I72" s="40"/>
    </row>
    <row r="73" ht="14" spans="1:9">
      <c r="A73" s="37"/>
      <c r="B73" s="37"/>
      <c r="C73" s="37"/>
      <c r="D73" s="38"/>
      <c r="E73" s="37"/>
      <c r="F73" s="37"/>
      <c r="H73" s="16"/>
      <c r="I73" s="39"/>
    </row>
    <row r="74" ht="14" spans="1:9">
      <c r="A74" s="37"/>
      <c r="B74" s="37"/>
      <c r="C74" s="37"/>
      <c r="D74" s="38"/>
      <c r="E74" s="37"/>
      <c r="F74" s="37"/>
      <c r="H74" s="16"/>
      <c r="I74" s="41"/>
    </row>
    <row r="75" ht="14" spans="1:9">
      <c r="A75" s="37"/>
      <c r="B75" s="37"/>
      <c r="C75" s="37"/>
      <c r="D75" s="38"/>
      <c r="E75" s="37"/>
      <c r="F75" s="37"/>
      <c r="H75" s="16"/>
      <c r="I75" s="39"/>
    </row>
    <row r="76" ht="14" spans="1:9">
      <c r="A76" s="37"/>
      <c r="B76" s="37"/>
      <c r="C76" s="37"/>
      <c r="D76" s="38"/>
      <c r="E76" s="37"/>
      <c r="F76" s="37"/>
      <c r="H76" s="16"/>
      <c r="I76" s="39"/>
    </row>
    <row r="77" ht="14" spans="1:6">
      <c r="A77" s="37"/>
      <c r="B77" s="37"/>
      <c r="C77" s="37"/>
      <c r="D77" s="38"/>
      <c r="E77" s="37"/>
      <c r="F77" s="37"/>
    </row>
    <row r="78" ht="14" spans="1:6">
      <c r="A78" s="37"/>
      <c r="B78" s="37"/>
      <c r="C78" s="37"/>
      <c r="D78" s="38"/>
      <c r="E78" s="37"/>
      <c r="F78" s="37"/>
    </row>
    <row r="79" ht="14" spans="1:6">
      <c r="A79" s="37"/>
      <c r="B79" s="37"/>
      <c r="C79" s="37"/>
      <c r="D79" s="38"/>
      <c r="E79" s="37"/>
      <c r="F79" s="37"/>
    </row>
    <row r="80" ht="14" spans="1:6">
      <c r="A80" s="37"/>
      <c r="B80" s="37"/>
      <c r="C80" s="37"/>
      <c r="D80" s="38"/>
      <c r="E80" s="37"/>
      <c r="F80" s="37"/>
    </row>
    <row r="81" ht="14" spans="1:6">
      <c r="A81" s="37"/>
      <c r="B81" s="37"/>
      <c r="C81" s="37"/>
      <c r="D81" s="38"/>
      <c r="E81" s="37"/>
      <c r="F81" s="37"/>
    </row>
    <row r="82" ht="14" spans="1:6">
      <c r="A82" s="37"/>
      <c r="B82" s="37"/>
      <c r="C82" s="37"/>
      <c r="D82" s="38"/>
      <c r="E82" s="37"/>
      <c r="F82" s="37"/>
    </row>
    <row r="83" ht="14" spans="1:6">
      <c r="A83" s="37"/>
      <c r="B83" s="37"/>
      <c r="C83" s="37"/>
      <c r="D83" s="38"/>
      <c r="E83" s="37"/>
      <c r="F83" s="37"/>
    </row>
    <row r="84" ht="14" spans="1:6">
      <c r="A84" s="37"/>
      <c r="B84" s="37"/>
      <c r="C84" s="37"/>
      <c r="D84" s="38"/>
      <c r="E84" s="37"/>
      <c r="F84" s="37"/>
    </row>
    <row r="85" ht="14" spans="1:6">
      <c r="A85" s="37"/>
      <c r="B85" s="37"/>
      <c r="C85" s="37"/>
      <c r="D85" s="38"/>
      <c r="E85" s="37"/>
      <c r="F85" s="37"/>
    </row>
    <row r="86" ht="14" spans="1:6">
      <c r="A86" s="37"/>
      <c r="B86" s="37"/>
      <c r="C86" s="37"/>
      <c r="D86" s="38"/>
      <c r="E86" s="37"/>
      <c r="F86" s="37"/>
    </row>
    <row r="87" ht="14" spans="1:6">
      <c r="A87" s="37"/>
      <c r="B87" s="37"/>
      <c r="C87" s="37"/>
      <c r="D87" s="38"/>
      <c r="E87" s="37"/>
      <c r="F87" s="37"/>
    </row>
    <row r="88" ht="14" spans="1:6">
      <c r="A88" s="37"/>
      <c r="B88" s="37"/>
      <c r="C88" s="37"/>
      <c r="D88" s="38"/>
      <c r="E88" s="37"/>
      <c r="F88" s="37"/>
    </row>
    <row r="89" ht="14" spans="1:6">
      <c r="A89" s="37"/>
      <c r="B89" s="37"/>
      <c r="C89" s="37"/>
      <c r="D89" s="38"/>
      <c r="E89" s="37"/>
      <c r="F89" s="37"/>
    </row>
  </sheetData>
  <mergeCells count="37">
    <mergeCell ref="A1:F1"/>
    <mergeCell ref="A2:F2"/>
    <mergeCell ref="A3:C3"/>
    <mergeCell ref="A4:C4"/>
    <mergeCell ref="A5:C5"/>
    <mergeCell ref="A6:C6"/>
    <mergeCell ref="A7:C7"/>
    <mergeCell ref="A8:C8"/>
    <mergeCell ref="A9:C9"/>
    <mergeCell ref="A10:C10"/>
    <mergeCell ref="B21:C21"/>
    <mergeCell ref="B22:C22"/>
    <mergeCell ref="B23:C23"/>
    <mergeCell ref="B24:C24"/>
    <mergeCell ref="B25:C25"/>
    <mergeCell ref="B26:C26"/>
    <mergeCell ref="B27:C27"/>
    <mergeCell ref="B31:C31"/>
    <mergeCell ref="B32:C32"/>
    <mergeCell ref="B39:C39"/>
    <mergeCell ref="A43:C43"/>
    <mergeCell ref="B44:C44"/>
    <mergeCell ref="B45:C45"/>
    <mergeCell ref="A46:C46"/>
    <mergeCell ref="A47:C47"/>
    <mergeCell ref="A48:F48"/>
    <mergeCell ref="A11:A20"/>
    <mergeCell ref="A28:A30"/>
    <mergeCell ref="A33:A35"/>
    <mergeCell ref="A36:A38"/>
    <mergeCell ref="A40:A42"/>
    <mergeCell ref="B11:B17"/>
    <mergeCell ref="B18:B20"/>
    <mergeCell ref="B28:B30"/>
    <mergeCell ref="B33:B35"/>
    <mergeCell ref="B36:B38"/>
    <mergeCell ref="B40:B42"/>
  </mergeCells>
  <pageMargins left="0.700694444444445" right="0.700694444444445" top="0.118055555555556" bottom="0.196527777777778" header="0.298611111111111" footer="0.298611111111111"/>
  <pageSetup paperSize="8"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8"/>
  <sheetViews>
    <sheetView workbookViewId="0">
      <selection activeCell="A1" sqref="$A1:$XFD21"/>
    </sheetView>
  </sheetViews>
  <sheetFormatPr defaultColWidth="9" defaultRowHeight="24" customHeight="1"/>
  <cols>
    <col min="1" max="1" width="7.25454545454545" style="2" customWidth="1"/>
    <col min="2" max="2" width="14.2545454545455" style="2" customWidth="1"/>
    <col min="3" max="3" width="39.2545454545455" style="2" customWidth="1"/>
    <col min="4" max="4" width="18" style="3" customWidth="1"/>
    <col min="5" max="5" width="83.6272727272727" style="2" customWidth="1"/>
    <col min="6" max="6" width="8.87272727272727" style="2" customWidth="1"/>
    <col min="7" max="7" width="9.37272727272727" style="2" hidden="1" customWidth="1"/>
    <col min="8" max="16384" width="9" style="2"/>
  </cols>
  <sheetData>
    <row r="1" ht="30" customHeight="1" spans="1:6">
      <c r="A1" s="4" t="s">
        <v>100</v>
      </c>
      <c r="B1" s="4"/>
      <c r="C1" s="4"/>
      <c r="D1" s="5"/>
      <c r="E1" s="4"/>
      <c r="F1" s="4"/>
    </row>
    <row r="2" ht="30" customHeight="1" spans="1:6">
      <c r="A2" s="6" t="s">
        <v>1</v>
      </c>
      <c r="B2" s="6"/>
      <c r="C2" s="6"/>
      <c r="D2" s="6"/>
      <c r="E2" s="6"/>
      <c r="F2" s="6"/>
    </row>
    <row r="3" ht="30" customHeight="1" spans="1:6">
      <c r="A3" s="7" t="s">
        <v>2</v>
      </c>
      <c r="B3" s="7"/>
      <c r="C3" s="7"/>
      <c r="D3" s="8" t="s">
        <v>3</v>
      </c>
      <c r="E3" s="7" t="s">
        <v>4</v>
      </c>
      <c r="F3" s="7" t="s">
        <v>5</v>
      </c>
    </row>
    <row r="4" ht="30" customHeight="1" spans="1:6">
      <c r="A4" s="9" t="s">
        <v>6</v>
      </c>
      <c r="B4" s="9"/>
      <c r="C4" s="9"/>
      <c r="D4" s="10">
        <f>SUM(D5:D8)</f>
        <v>0</v>
      </c>
      <c r="E4" s="11"/>
      <c r="F4" s="12"/>
    </row>
    <row r="5" ht="30" customHeight="1" spans="1:6">
      <c r="A5" s="13" t="s">
        <v>7</v>
      </c>
      <c r="B5" s="13"/>
      <c r="C5" s="13"/>
      <c r="D5" s="10"/>
      <c r="E5" s="14"/>
      <c r="F5" s="12"/>
    </row>
    <row r="6" ht="30" customHeight="1" spans="1:13">
      <c r="A6" s="13" t="s">
        <v>8</v>
      </c>
      <c r="B6" s="13"/>
      <c r="C6" s="13"/>
      <c r="D6" s="10"/>
      <c r="E6" s="15"/>
      <c r="F6" s="12"/>
      <c r="L6" s="16"/>
      <c r="M6" s="39"/>
    </row>
    <row r="7" ht="30" customHeight="1" spans="1:13">
      <c r="A7" s="13" t="s">
        <v>10</v>
      </c>
      <c r="B7" s="13"/>
      <c r="C7" s="13"/>
      <c r="D7" s="10"/>
      <c r="E7" s="15"/>
      <c r="F7" s="12"/>
      <c r="L7" s="16"/>
      <c r="M7" s="39"/>
    </row>
    <row r="8" ht="30" customHeight="1" spans="1:13">
      <c r="A8" s="13" t="s">
        <v>12</v>
      </c>
      <c r="B8" s="13"/>
      <c r="C8" s="13"/>
      <c r="D8" s="10"/>
      <c r="E8" s="15"/>
      <c r="F8" s="12"/>
      <c r="G8" s="3"/>
      <c r="H8" s="16"/>
      <c r="I8" s="39"/>
      <c r="L8" s="16"/>
      <c r="M8" s="39"/>
    </row>
    <row r="9" ht="30" customHeight="1" spans="1:13">
      <c r="A9" s="9" t="s">
        <v>14</v>
      </c>
      <c r="B9" s="9"/>
      <c r="C9" s="9"/>
      <c r="D9" s="10">
        <f>D10+D42+D45+D46</f>
        <v>0</v>
      </c>
      <c r="E9" s="11"/>
      <c r="F9" s="12"/>
      <c r="H9" s="16"/>
      <c r="I9" s="39"/>
      <c r="L9" s="16"/>
      <c r="M9" s="39"/>
    </row>
    <row r="10" ht="30" customHeight="1" spans="1:13">
      <c r="A10" s="17" t="s">
        <v>15</v>
      </c>
      <c r="B10" s="17"/>
      <c r="C10" s="17"/>
      <c r="D10" s="10">
        <f>SUM(D11:D41)</f>
        <v>0</v>
      </c>
      <c r="E10" s="18"/>
      <c r="F10" s="12"/>
      <c r="H10" s="16"/>
      <c r="I10" s="39"/>
      <c r="L10" s="16"/>
      <c r="M10" s="39"/>
    </row>
    <row r="11" ht="30" customHeight="1" spans="1:13">
      <c r="A11" s="19"/>
      <c r="B11" s="19" t="s">
        <v>16</v>
      </c>
      <c r="C11" s="13" t="s">
        <v>17</v>
      </c>
      <c r="D11" s="20"/>
      <c r="E11" s="15"/>
      <c r="F11" s="12"/>
      <c r="G11" s="3"/>
      <c r="L11" s="16"/>
      <c r="M11" s="39"/>
    </row>
    <row r="12" ht="30" customHeight="1" spans="1:13">
      <c r="A12" s="19"/>
      <c r="B12" s="19"/>
      <c r="C12" s="13" t="s">
        <v>19</v>
      </c>
      <c r="D12" s="10"/>
      <c r="E12" s="15"/>
      <c r="F12" s="12"/>
      <c r="L12" s="16"/>
      <c r="M12" s="39"/>
    </row>
    <row r="13" ht="30" customHeight="1" spans="1:13">
      <c r="A13" s="19"/>
      <c r="B13" s="19"/>
      <c r="C13" s="13" t="s">
        <v>20</v>
      </c>
      <c r="D13" s="20"/>
      <c r="E13" s="15"/>
      <c r="F13" s="12"/>
      <c r="J13" s="16"/>
      <c r="K13" s="39"/>
      <c r="L13" s="16"/>
      <c r="M13" s="39"/>
    </row>
    <row r="14" ht="30" customHeight="1" spans="1:13">
      <c r="A14" s="19"/>
      <c r="B14" s="19"/>
      <c r="C14" s="13" t="s">
        <v>22</v>
      </c>
      <c r="D14" s="10"/>
      <c r="E14" s="15"/>
      <c r="F14" s="12"/>
      <c r="L14" s="16"/>
      <c r="M14" s="39"/>
    </row>
    <row r="15" ht="30" customHeight="1" spans="1:6">
      <c r="A15" s="19"/>
      <c r="B15" s="19"/>
      <c r="C15" s="13" t="s">
        <v>24</v>
      </c>
      <c r="D15" s="10"/>
      <c r="E15" s="15"/>
      <c r="F15" s="12"/>
    </row>
    <row r="16" ht="30" customHeight="1" spans="1:9">
      <c r="A16" s="19"/>
      <c r="B16" s="19"/>
      <c r="C16" s="13" t="s">
        <v>26</v>
      </c>
      <c r="D16" s="21"/>
      <c r="E16" s="15"/>
      <c r="F16" s="12"/>
      <c r="H16" s="16"/>
      <c r="I16" s="39"/>
    </row>
    <row r="17" ht="30" customHeight="1" spans="1:6">
      <c r="A17" s="19"/>
      <c r="B17" s="19"/>
      <c r="C17" s="13" t="s">
        <v>28</v>
      </c>
      <c r="D17" s="20"/>
      <c r="E17" s="15"/>
      <c r="F17" s="12"/>
    </row>
    <row r="18" ht="30" customHeight="1" spans="1:15">
      <c r="A18" s="19"/>
      <c r="B18" s="19" t="s">
        <v>16</v>
      </c>
      <c r="C18" s="13" t="s">
        <v>30</v>
      </c>
      <c r="D18" s="20"/>
      <c r="E18" s="15"/>
      <c r="F18" s="12"/>
      <c r="G18" s="3"/>
      <c r="H18" s="16"/>
      <c r="I18" s="39"/>
      <c r="N18" s="16"/>
      <c r="O18" s="39"/>
    </row>
    <row r="19" ht="30" customHeight="1" spans="1:15">
      <c r="A19" s="19"/>
      <c r="B19" s="19"/>
      <c r="C19" s="13" t="s">
        <v>31</v>
      </c>
      <c r="D19" s="10"/>
      <c r="E19" s="15"/>
      <c r="F19" s="12"/>
      <c r="H19" s="16"/>
      <c r="I19" s="39"/>
      <c r="N19" s="16"/>
      <c r="O19" s="39"/>
    </row>
    <row r="20" ht="30" customHeight="1" spans="1:15">
      <c r="A20" s="19"/>
      <c r="B20" s="19"/>
      <c r="C20" s="13" t="s">
        <v>33</v>
      </c>
      <c r="D20" s="10"/>
      <c r="E20" s="15"/>
      <c r="F20" s="12"/>
      <c r="H20" s="16"/>
      <c r="I20" s="40"/>
      <c r="N20" s="16"/>
      <c r="O20" s="40"/>
    </row>
    <row r="21" ht="30" customHeight="1" spans="1:15">
      <c r="A21" s="19">
        <v>2</v>
      </c>
      <c r="B21" s="22" t="s">
        <v>35</v>
      </c>
      <c r="C21" s="22"/>
      <c r="D21" s="23"/>
      <c r="E21" s="15"/>
      <c r="F21" s="12"/>
      <c r="H21" s="16"/>
      <c r="I21" s="40"/>
      <c r="N21" s="16"/>
      <c r="O21" s="39"/>
    </row>
    <row r="22" ht="30" customHeight="1" spans="1:15">
      <c r="A22" s="19">
        <v>3</v>
      </c>
      <c r="B22" s="22" t="s">
        <v>36</v>
      </c>
      <c r="C22" s="22"/>
      <c r="D22" s="20"/>
      <c r="E22" s="15"/>
      <c r="F22" s="12"/>
      <c r="N22" s="16"/>
      <c r="O22" s="40"/>
    </row>
    <row r="23" ht="30" customHeight="1" spans="1:15">
      <c r="A23" s="19">
        <v>4</v>
      </c>
      <c r="B23" s="13" t="s">
        <v>38</v>
      </c>
      <c r="C23" s="13"/>
      <c r="D23" s="23"/>
      <c r="E23" s="15"/>
      <c r="F23" s="12"/>
      <c r="N23" s="16"/>
      <c r="O23" s="40"/>
    </row>
    <row r="24" ht="30" customHeight="1" spans="1:15">
      <c r="A24" s="19">
        <v>5</v>
      </c>
      <c r="B24" s="13" t="s">
        <v>39</v>
      </c>
      <c r="C24" s="13"/>
      <c r="D24" s="10"/>
      <c r="E24" s="15"/>
      <c r="F24" s="12"/>
      <c r="N24" s="16"/>
      <c r="O24" s="40"/>
    </row>
    <row r="25" ht="30" customHeight="1" spans="1:15">
      <c r="A25" s="19">
        <v>6</v>
      </c>
      <c r="B25" s="13" t="s">
        <v>41</v>
      </c>
      <c r="C25" s="13"/>
      <c r="D25" s="20"/>
      <c r="E25" s="15"/>
      <c r="F25" s="12"/>
      <c r="H25" s="16"/>
      <c r="I25" s="39"/>
      <c r="N25" s="16"/>
      <c r="O25" s="39"/>
    </row>
    <row r="26" ht="30" customHeight="1" spans="1:15">
      <c r="A26" s="19">
        <v>7</v>
      </c>
      <c r="B26" s="13" t="s">
        <v>43</v>
      </c>
      <c r="C26" s="13"/>
      <c r="D26" s="10"/>
      <c r="E26" s="15"/>
      <c r="F26" s="12"/>
      <c r="H26" s="16"/>
      <c r="I26" s="39"/>
      <c r="N26" s="16"/>
      <c r="O26" s="40"/>
    </row>
    <row r="27" ht="30" customHeight="1" spans="1:15">
      <c r="A27" s="19">
        <v>8</v>
      </c>
      <c r="B27" s="13" t="s">
        <v>45</v>
      </c>
      <c r="C27" s="13"/>
      <c r="D27" s="20"/>
      <c r="E27" s="21"/>
      <c r="F27" s="12"/>
      <c r="H27" s="16"/>
      <c r="I27" s="39"/>
      <c r="N27" s="16"/>
      <c r="O27" s="39"/>
    </row>
    <row r="28" ht="53.25" customHeight="1" spans="1:15">
      <c r="A28" s="19">
        <v>9</v>
      </c>
      <c r="B28" s="22" t="s">
        <v>46</v>
      </c>
      <c r="C28" s="13" t="s">
        <v>47</v>
      </c>
      <c r="D28" s="20"/>
      <c r="E28" s="15"/>
      <c r="F28" s="12"/>
      <c r="H28" s="16"/>
      <c r="I28" s="39"/>
      <c r="N28" s="16"/>
      <c r="O28" s="40"/>
    </row>
    <row r="29" ht="40.5" customHeight="1" spans="1:15">
      <c r="A29" s="24"/>
      <c r="B29" s="25"/>
      <c r="C29" s="13" t="s">
        <v>46</v>
      </c>
      <c r="D29" s="20"/>
      <c r="E29" s="15"/>
      <c r="F29" s="12"/>
      <c r="H29" s="16"/>
      <c r="I29" s="39"/>
      <c r="N29" s="16"/>
      <c r="O29" s="39"/>
    </row>
    <row r="30" customHeight="1" spans="1:15">
      <c r="A30" s="24"/>
      <c r="B30" s="25"/>
      <c r="C30" s="13" t="s">
        <v>50</v>
      </c>
      <c r="D30" s="10"/>
      <c r="E30" s="15"/>
      <c r="F30" s="12"/>
      <c r="N30" s="16"/>
      <c r="O30" s="40"/>
    </row>
    <row r="31" ht="27" customHeight="1" spans="1:15">
      <c r="A31" s="19">
        <v>10</v>
      </c>
      <c r="B31" s="13" t="s">
        <v>51</v>
      </c>
      <c r="C31" s="13"/>
      <c r="D31" s="20"/>
      <c r="E31" s="26"/>
      <c r="F31" s="12"/>
      <c r="N31" s="16"/>
      <c r="O31" s="39"/>
    </row>
    <row r="32" ht="21" customHeight="1" spans="1:15">
      <c r="A32" s="19">
        <v>11</v>
      </c>
      <c r="B32" s="13" t="s">
        <v>53</v>
      </c>
      <c r="C32" s="13"/>
      <c r="D32" s="21"/>
      <c r="E32" s="21"/>
      <c r="F32" s="12"/>
      <c r="G32" s="27" t="s">
        <v>55</v>
      </c>
      <c r="H32" s="16"/>
      <c r="I32" s="40"/>
      <c r="L32" s="16"/>
      <c r="M32" s="39"/>
      <c r="N32" s="16"/>
      <c r="O32" s="39"/>
    </row>
    <row r="33" ht="21" customHeight="1" spans="1:15">
      <c r="A33" s="19">
        <v>12</v>
      </c>
      <c r="B33" s="13" t="s">
        <v>56</v>
      </c>
      <c r="C33" s="13" t="s">
        <v>57</v>
      </c>
      <c r="D33" s="10"/>
      <c r="E33" s="28"/>
      <c r="F33" s="12"/>
      <c r="H33" s="16"/>
      <c r="I33" s="40"/>
      <c r="L33" s="16"/>
      <c r="M33" s="39"/>
      <c r="N33" s="16"/>
      <c r="O33" s="40"/>
    </row>
    <row r="34" customHeight="1" spans="1:15">
      <c r="A34" s="19"/>
      <c r="B34" s="13"/>
      <c r="C34" s="13" t="s">
        <v>59</v>
      </c>
      <c r="D34" s="10"/>
      <c r="E34" s="28"/>
      <c r="F34" s="12"/>
      <c r="H34" s="16"/>
      <c r="I34" s="39"/>
      <c r="L34" s="16"/>
      <c r="M34" s="40"/>
      <c r="N34" s="16"/>
      <c r="O34" s="39"/>
    </row>
    <row r="35" customHeight="1" spans="1:15">
      <c r="A35" s="19"/>
      <c r="B35" s="13"/>
      <c r="C35" s="13" t="s">
        <v>60</v>
      </c>
      <c r="D35" s="10"/>
      <c r="E35" s="28"/>
      <c r="F35" s="12"/>
      <c r="H35" s="16"/>
      <c r="I35" s="40"/>
      <c r="L35" s="16"/>
      <c r="M35" s="39"/>
      <c r="N35" s="16"/>
      <c r="O35" s="40"/>
    </row>
    <row r="36" ht="49.5" customHeight="1" spans="1:15">
      <c r="A36" s="19">
        <v>13</v>
      </c>
      <c r="B36" s="13" t="s">
        <v>61</v>
      </c>
      <c r="C36" s="13" t="s">
        <v>62</v>
      </c>
      <c r="D36" s="20"/>
      <c r="E36" s="21"/>
      <c r="F36" s="12"/>
      <c r="H36" s="16"/>
      <c r="I36" s="40"/>
      <c r="L36" s="16"/>
      <c r="M36" s="39"/>
      <c r="N36" s="16"/>
      <c r="O36" s="39"/>
    </row>
    <row r="37" customHeight="1" spans="1:15">
      <c r="A37" s="24"/>
      <c r="B37" s="13"/>
      <c r="C37" s="13" t="s">
        <v>64</v>
      </c>
      <c r="D37" s="10"/>
      <c r="E37" s="26"/>
      <c r="F37" s="12"/>
      <c r="N37" s="16"/>
      <c r="O37" s="40"/>
    </row>
    <row r="38" ht="40.5" customHeight="1" spans="1:15">
      <c r="A38" s="24"/>
      <c r="B38" s="13"/>
      <c r="C38" s="13" t="s">
        <v>65</v>
      </c>
      <c r="D38" s="29"/>
      <c r="E38" s="28"/>
      <c r="F38" s="12"/>
      <c r="N38" s="16"/>
      <c r="O38" s="39"/>
    </row>
    <row r="39" ht="20.25" customHeight="1" spans="1:15">
      <c r="A39" s="19">
        <v>14</v>
      </c>
      <c r="B39" s="13" t="s">
        <v>66</v>
      </c>
      <c r="C39" s="13"/>
      <c r="D39" s="10"/>
      <c r="E39" s="30"/>
      <c r="F39" s="12"/>
      <c r="H39" s="16"/>
      <c r="I39" s="40"/>
      <c r="N39" s="16"/>
      <c r="O39" s="39"/>
    </row>
    <row r="40" ht="79.5" customHeight="1" spans="1:15">
      <c r="A40" s="19">
        <v>15</v>
      </c>
      <c r="B40" s="19" t="s">
        <v>67</v>
      </c>
      <c r="C40" s="31" t="s">
        <v>92</v>
      </c>
      <c r="D40" s="29"/>
      <c r="E40" s="31"/>
      <c r="F40" s="12"/>
      <c r="N40" s="16"/>
      <c r="O40" s="40"/>
    </row>
    <row r="41" ht="83.25" customHeight="1" spans="1:15">
      <c r="A41" s="19"/>
      <c r="B41" s="19"/>
      <c r="C41" s="13" t="s">
        <v>94</v>
      </c>
      <c r="D41" s="29"/>
      <c r="E41" s="31"/>
      <c r="F41" s="12"/>
      <c r="N41" s="16"/>
      <c r="O41" s="40"/>
    </row>
    <row r="42" customHeight="1" spans="1:15">
      <c r="A42" s="13" t="s">
        <v>69</v>
      </c>
      <c r="B42" s="13"/>
      <c r="C42" s="13"/>
      <c r="D42" s="10">
        <f>SUM(D43:D44)</f>
        <v>0</v>
      </c>
      <c r="E42" s="28"/>
      <c r="F42" s="12"/>
      <c r="L42" s="16"/>
      <c r="M42" s="39"/>
      <c r="N42" s="16"/>
      <c r="O42" s="40"/>
    </row>
    <row r="43" ht="39" customHeight="1" spans="1:15">
      <c r="A43" s="19">
        <v>1</v>
      </c>
      <c r="B43" s="13" t="s">
        <v>70</v>
      </c>
      <c r="C43" s="13"/>
      <c r="D43" s="32"/>
      <c r="E43" s="32"/>
      <c r="F43" s="12"/>
      <c r="N43" s="16"/>
      <c r="O43" s="39"/>
    </row>
    <row r="44" customHeight="1" spans="1:15">
      <c r="A44" s="19">
        <v>2</v>
      </c>
      <c r="B44" s="13" t="s">
        <v>71</v>
      </c>
      <c r="C44" s="13"/>
      <c r="D44" s="10"/>
      <c r="E44" s="28"/>
      <c r="F44" s="12"/>
      <c r="N44" s="16"/>
      <c r="O44" s="40"/>
    </row>
    <row r="45" ht="42" customHeight="1" spans="1:6">
      <c r="A45" s="13" t="s">
        <v>72</v>
      </c>
      <c r="B45" s="13"/>
      <c r="C45" s="13"/>
      <c r="D45" s="10"/>
      <c r="E45" s="33"/>
      <c r="F45" s="12"/>
    </row>
    <row r="46" ht="26.1" customHeight="1" spans="1:6">
      <c r="A46" s="13" t="s">
        <v>74</v>
      </c>
      <c r="B46" s="13"/>
      <c r="C46" s="13"/>
      <c r="D46" s="10"/>
      <c r="E46" s="15"/>
      <c r="F46" s="12"/>
    </row>
    <row r="47" s="1" customFormat="1" ht="54" customHeight="1" spans="1:6">
      <c r="A47" s="34" t="s">
        <v>76</v>
      </c>
      <c r="B47" s="22"/>
      <c r="C47" s="22"/>
      <c r="D47" s="35"/>
      <c r="E47" s="35"/>
      <c r="F47" s="35"/>
    </row>
    <row r="48" ht="14" spans="1:9">
      <c r="A48" s="36"/>
      <c r="B48" s="36"/>
      <c r="C48" s="36"/>
      <c r="E48" s="36"/>
      <c r="F48" s="37"/>
      <c r="H48" s="16"/>
      <c r="I48" s="39"/>
    </row>
    <row r="49" ht="14" spans="1:6">
      <c r="A49" s="37"/>
      <c r="B49" s="37"/>
      <c r="C49" s="37"/>
      <c r="E49" s="37"/>
      <c r="F49" s="37"/>
    </row>
    <row r="50" ht="14" spans="1:6">
      <c r="A50" s="37"/>
      <c r="B50" s="37"/>
      <c r="C50" s="37"/>
      <c r="E50" s="37"/>
      <c r="F50" s="37"/>
    </row>
    <row r="51" ht="14" spans="1:6">
      <c r="A51" s="37"/>
      <c r="B51" s="37"/>
      <c r="C51" s="37"/>
      <c r="D51" s="38"/>
      <c r="E51" s="37"/>
      <c r="F51" s="37"/>
    </row>
    <row r="52" ht="14" spans="1:6">
      <c r="A52" s="37"/>
      <c r="B52" s="37"/>
      <c r="C52" s="37"/>
      <c r="D52" s="38"/>
      <c r="E52" s="37"/>
      <c r="F52" s="37"/>
    </row>
    <row r="53" ht="14" spans="1:6">
      <c r="A53" s="37"/>
      <c r="B53" s="37"/>
      <c r="C53" s="37"/>
      <c r="D53" s="38"/>
      <c r="E53" s="37"/>
      <c r="F53" s="37"/>
    </row>
    <row r="54" ht="14" spans="1:6">
      <c r="A54" s="37"/>
      <c r="B54" s="37"/>
      <c r="C54" s="37"/>
      <c r="D54" s="38"/>
      <c r="E54" s="37"/>
      <c r="F54" s="37"/>
    </row>
    <row r="55" ht="14" spans="1:6">
      <c r="A55" s="37"/>
      <c r="B55" s="37"/>
      <c r="C55" s="37"/>
      <c r="D55" s="38"/>
      <c r="E55" s="37"/>
      <c r="F55" s="37"/>
    </row>
    <row r="56" ht="14" spans="1:6">
      <c r="A56" s="37"/>
      <c r="B56" s="37"/>
      <c r="C56" s="37"/>
      <c r="D56" s="38"/>
      <c r="E56" s="37"/>
      <c r="F56" s="37"/>
    </row>
    <row r="57" ht="14" spans="1:6">
      <c r="A57" s="37"/>
      <c r="B57" s="37"/>
      <c r="C57" s="37"/>
      <c r="D57" s="38"/>
      <c r="E57" s="37"/>
      <c r="F57" s="37"/>
    </row>
    <row r="58" ht="14" spans="1:6">
      <c r="A58" s="37"/>
      <c r="B58" s="37"/>
      <c r="C58" s="37"/>
      <c r="D58" s="38"/>
      <c r="E58" s="37"/>
      <c r="F58" s="37"/>
    </row>
    <row r="59" ht="14" spans="1:6">
      <c r="A59" s="37"/>
      <c r="B59" s="37"/>
      <c r="C59" s="37"/>
      <c r="D59" s="38"/>
      <c r="E59" s="37"/>
      <c r="F59" s="37"/>
    </row>
    <row r="60" ht="14" spans="1:6">
      <c r="A60" s="37"/>
      <c r="B60" s="37"/>
      <c r="C60" s="37"/>
      <c r="D60" s="38"/>
      <c r="E60" s="37"/>
      <c r="F60" s="37"/>
    </row>
    <row r="61" ht="14" spans="1:6">
      <c r="A61" s="37"/>
      <c r="B61" s="37"/>
      <c r="C61" s="37"/>
      <c r="D61" s="38"/>
      <c r="E61" s="37"/>
      <c r="F61" s="37"/>
    </row>
    <row r="62" ht="14" spans="1:6">
      <c r="A62" s="37"/>
      <c r="B62" s="37"/>
      <c r="C62" s="37"/>
      <c r="D62" s="38"/>
      <c r="E62" s="37"/>
      <c r="F62" s="37"/>
    </row>
    <row r="63" ht="14" spans="1:6">
      <c r="A63" s="37"/>
      <c r="B63" s="37"/>
      <c r="C63" s="37"/>
      <c r="D63" s="38"/>
      <c r="E63" s="37"/>
      <c r="F63" s="37"/>
    </row>
    <row r="64" ht="14" spans="1:9">
      <c r="A64" s="37"/>
      <c r="B64" s="37"/>
      <c r="C64" s="37"/>
      <c r="D64" s="38"/>
      <c r="E64" s="37"/>
      <c r="F64" s="37"/>
      <c r="H64" s="16"/>
      <c r="I64" s="39"/>
    </row>
    <row r="65" ht="14" spans="1:9">
      <c r="A65" s="37"/>
      <c r="B65" s="37"/>
      <c r="C65" s="37"/>
      <c r="D65" s="38"/>
      <c r="E65" s="37"/>
      <c r="F65" s="37"/>
      <c r="H65" s="16"/>
      <c r="I65" s="39"/>
    </row>
    <row r="66" ht="14" spans="1:9">
      <c r="A66" s="37"/>
      <c r="B66" s="37"/>
      <c r="C66" s="37"/>
      <c r="D66" s="38"/>
      <c r="E66" s="37"/>
      <c r="F66" s="37"/>
      <c r="H66" s="16"/>
      <c r="I66" s="39"/>
    </row>
    <row r="67" ht="14" spans="1:9">
      <c r="A67" s="37"/>
      <c r="B67" s="37"/>
      <c r="C67" s="37"/>
      <c r="D67" s="38"/>
      <c r="E67" s="37"/>
      <c r="F67" s="37"/>
      <c r="H67" s="16"/>
      <c r="I67" s="39"/>
    </row>
    <row r="68" ht="14" spans="1:9">
      <c r="A68" s="37"/>
      <c r="B68" s="37"/>
      <c r="C68" s="37"/>
      <c r="D68" s="38"/>
      <c r="E68" s="37"/>
      <c r="F68" s="37"/>
      <c r="H68" s="16"/>
      <c r="I68" s="39"/>
    </row>
    <row r="69" ht="14" spans="1:9">
      <c r="A69" s="37"/>
      <c r="B69" s="37"/>
      <c r="C69" s="37"/>
      <c r="D69" s="38"/>
      <c r="E69" s="37"/>
      <c r="F69" s="37"/>
      <c r="H69" s="16"/>
      <c r="I69" s="39"/>
    </row>
    <row r="70" ht="14" spans="1:9">
      <c r="A70" s="37"/>
      <c r="B70" s="37"/>
      <c r="C70" s="37"/>
      <c r="D70" s="38"/>
      <c r="E70" s="37"/>
      <c r="F70" s="37"/>
      <c r="H70" s="16"/>
      <c r="I70" s="39"/>
    </row>
    <row r="71" ht="14" spans="1:9">
      <c r="A71" s="37"/>
      <c r="B71" s="37"/>
      <c r="C71" s="37"/>
      <c r="D71" s="38"/>
      <c r="E71" s="37"/>
      <c r="F71" s="37"/>
      <c r="H71" s="16"/>
      <c r="I71" s="40"/>
    </row>
    <row r="72" ht="14" spans="1:9">
      <c r="A72" s="37"/>
      <c r="B72" s="37"/>
      <c r="C72" s="37"/>
      <c r="D72" s="38"/>
      <c r="E72" s="37"/>
      <c r="F72" s="37"/>
      <c r="H72" s="16"/>
      <c r="I72" s="39"/>
    </row>
    <row r="73" ht="14" spans="1:9">
      <c r="A73" s="37"/>
      <c r="B73" s="37"/>
      <c r="C73" s="37"/>
      <c r="D73" s="38"/>
      <c r="E73" s="37"/>
      <c r="F73" s="37"/>
      <c r="H73" s="16"/>
      <c r="I73" s="41"/>
    </row>
    <row r="74" ht="14" spans="1:9">
      <c r="A74" s="37"/>
      <c r="B74" s="37"/>
      <c r="C74" s="37"/>
      <c r="D74" s="38"/>
      <c r="E74" s="37"/>
      <c r="F74" s="37"/>
      <c r="H74" s="16"/>
      <c r="I74" s="39"/>
    </row>
    <row r="75" ht="14" spans="1:9">
      <c r="A75" s="37"/>
      <c r="B75" s="37"/>
      <c r="C75" s="37"/>
      <c r="D75" s="38"/>
      <c r="E75" s="37"/>
      <c r="F75" s="37"/>
      <c r="H75" s="16"/>
      <c r="I75" s="39"/>
    </row>
    <row r="76" ht="14" spans="1:6">
      <c r="A76" s="37"/>
      <c r="B76" s="37"/>
      <c r="C76" s="37"/>
      <c r="D76" s="38"/>
      <c r="E76" s="37"/>
      <c r="F76" s="37"/>
    </row>
    <row r="77" ht="14" spans="1:6">
      <c r="A77" s="37"/>
      <c r="B77" s="37"/>
      <c r="C77" s="37"/>
      <c r="D77" s="38"/>
      <c r="E77" s="37"/>
      <c r="F77" s="37"/>
    </row>
    <row r="78" ht="14" spans="1:6">
      <c r="A78" s="37"/>
      <c r="B78" s="37"/>
      <c r="C78" s="37"/>
      <c r="D78" s="38"/>
      <c r="E78" s="37"/>
      <c r="F78" s="37"/>
    </row>
    <row r="79" ht="14" spans="1:6">
      <c r="A79" s="37"/>
      <c r="B79" s="37"/>
      <c r="C79" s="37"/>
      <c r="D79" s="38"/>
      <c r="E79" s="37"/>
      <c r="F79" s="37"/>
    </row>
    <row r="80" ht="14" spans="1:6">
      <c r="A80" s="37"/>
      <c r="B80" s="37"/>
      <c r="C80" s="37"/>
      <c r="D80" s="38"/>
      <c r="E80" s="37"/>
      <c r="F80" s="37"/>
    </row>
    <row r="81" ht="14" spans="1:6">
      <c r="A81" s="37"/>
      <c r="B81" s="37"/>
      <c r="C81" s="37"/>
      <c r="D81" s="38"/>
      <c r="E81" s="37"/>
      <c r="F81" s="37"/>
    </row>
    <row r="82" ht="14" spans="1:6">
      <c r="A82" s="37"/>
      <c r="B82" s="37"/>
      <c r="C82" s="37"/>
      <c r="D82" s="38"/>
      <c r="E82" s="37"/>
      <c r="F82" s="37"/>
    </row>
    <row r="83" ht="14" spans="1:6">
      <c r="A83" s="37"/>
      <c r="B83" s="37"/>
      <c r="C83" s="37"/>
      <c r="D83" s="38"/>
      <c r="E83" s="37"/>
      <c r="F83" s="37"/>
    </row>
    <row r="84" ht="14" spans="1:6">
      <c r="A84" s="37"/>
      <c r="B84" s="37"/>
      <c r="C84" s="37"/>
      <c r="D84" s="38"/>
      <c r="E84" s="37"/>
      <c r="F84" s="37"/>
    </row>
    <row r="85" ht="14" spans="1:6">
      <c r="A85" s="37"/>
      <c r="B85" s="37"/>
      <c r="C85" s="37"/>
      <c r="D85" s="38"/>
      <c r="E85" s="37"/>
      <c r="F85" s="37"/>
    </row>
    <row r="86" ht="14" spans="1:6">
      <c r="A86" s="37"/>
      <c r="B86" s="37"/>
      <c r="C86" s="37"/>
      <c r="D86" s="38"/>
      <c r="E86" s="37"/>
      <c r="F86" s="37"/>
    </row>
    <row r="87" ht="14" spans="1:6">
      <c r="A87" s="37"/>
      <c r="B87" s="37"/>
      <c r="C87" s="37"/>
      <c r="D87" s="38"/>
      <c r="E87" s="37"/>
      <c r="F87" s="37"/>
    </row>
    <row r="88" ht="14" spans="1:6">
      <c r="A88" s="37"/>
      <c r="B88" s="37"/>
      <c r="C88" s="37"/>
      <c r="D88" s="38"/>
      <c r="E88" s="37"/>
      <c r="F88" s="37"/>
    </row>
  </sheetData>
  <mergeCells count="37">
    <mergeCell ref="A1:F1"/>
    <mergeCell ref="A2:F2"/>
    <mergeCell ref="A3:C3"/>
    <mergeCell ref="A4:C4"/>
    <mergeCell ref="A5:C5"/>
    <mergeCell ref="A6:C6"/>
    <mergeCell ref="A7:C7"/>
    <mergeCell ref="A8:C8"/>
    <mergeCell ref="A9:C9"/>
    <mergeCell ref="A10:C10"/>
    <mergeCell ref="B21:C21"/>
    <mergeCell ref="B22:C22"/>
    <mergeCell ref="B23:C23"/>
    <mergeCell ref="B24:C24"/>
    <mergeCell ref="B25:C25"/>
    <mergeCell ref="B26:C26"/>
    <mergeCell ref="B27:C27"/>
    <mergeCell ref="B31:C31"/>
    <mergeCell ref="B32:C32"/>
    <mergeCell ref="B39:C39"/>
    <mergeCell ref="A42:C42"/>
    <mergeCell ref="B43:C43"/>
    <mergeCell ref="B44:C44"/>
    <mergeCell ref="A45:C45"/>
    <mergeCell ref="A46:C46"/>
    <mergeCell ref="A47:F47"/>
    <mergeCell ref="A11:A20"/>
    <mergeCell ref="A28:A30"/>
    <mergeCell ref="A33:A35"/>
    <mergeCell ref="A36:A38"/>
    <mergeCell ref="A40:A41"/>
    <mergeCell ref="B11:B17"/>
    <mergeCell ref="B18:B20"/>
    <mergeCell ref="B28:B30"/>
    <mergeCell ref="B33:B35"/>
    <mergeCell ref="B36:B38"/>
    <mergeCell ref="B40:B4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其他</Company>
  <Application>Microsoft Excel</Application>
  <HeadingPairs>
    <vt:vector size="2" baseType="variant">
      <vt:variant>
        <vt:lpstr>工作表</vt:lpstr>
      </vt:variant>
      <vt:variant>
        <vt:i4>3</vt:i4>
      </vt:variant>
    </vt:vector>
  </HeadingPairs>
  <TitlesOfParts>
    <vt:vector size="3" baseType="lpstr">
      <vt:lpstr>Sheet1</vt:lpstr>
      <vt:lpstr>6月</vt:lpstr>
      <vt:lpstr>7月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罗晓维</cp:lastModifiedBy>
  <dcterms:created xsi:type="dcterms:W3CDTF">2023-01-05T09:11:00Z</dcterms:created>
  <dcterms:modified xsi:type="dcterms:W3CDTF">2023-08-22T08:09:41Z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AFE7EBD05F6E43A4AF3BEFBB8F099DBF_13</vt:lpwstr>
  </property>
</Properties>
</file>