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externalReferences>
    <externalReference r:id="rId2"/>
  </externalReferences>
  <calcPr calcId="144525"/>
</workbook>
</file>

<file path=xl/sharedStrings.xml><?xml version="1.0" encoding="utf-8"?>
<sst xmlns="http://schemas.openxmlformats.org/spreadsheetml/2006/main" count="79" uniqueCount="77">
  <si>
    <t>2022年11月份财务公开一览表</t>
  </si>
  <si>
    <t>单位名称：海口综合保税区管理委员会</t>
  </si>
  <si>
    <t>科目（项目）名称</t>
  </si>
  <si>
    <t>金额（元）</t>
  </si>
  <si>
    <t>明细说明</t>
  </si>
  <si>
    <t>备注</t>
  </si>
  <si>
    <t>一、本月收入</t>
  </si>
  <si>
    <t>（一）经营收入</t>
  </si>
  <si>
    <t>（二）事业收入</t>
  </si>
  <si>
    <t>（三）其他收入</t>
  </si>
  <si>
    <t>收区财政拨保发公司注册资本金30000000元；收三季度银行利息收入786167.49</t>
  </si>
  <si>
    <t>（四）工会户收入</t>
  </si>
  <si>
    <t>收管委会拨2021年会员会费19699.02元、工会经费107345.4元；</t>
  </si>
  <si>
    <t>二、本月支出</t>
  </si>
  <si>
    <t>（一）财政资金支出</t>
  </si>
  <si>
    <t>办公经费</t>
  </si>
  <si>
    <t>办公费</t>
  </si>
  <si>
    <t>付王林喜报综保区日常办公耗材费用（20228-2009）7310元；付唐思美报金盘片区会议室接待矿泉水200提10月份2000元。</t>
  </si>
  <si>
    <t>印刷费</t>
  </si>
  <si>
    <t>付郭符祥报新海港二线口岸集中查验场所土地成果图制作费1628元；付郭符祥报新海港二线口岸集中查验场所附属专用通道土地成果图费814元</t>
  </si>
  <si>
    <t>租赁费</t>
  </si>
  <si>
    <t>付王林喜报2022.9.28新闻发布会音响设备租赁费（1天）</t>
  </si>
  <si>
    <t>手续费</t>
  </si>
  <si>
    <t>水电费</t>
  </si>
  <si>
    <t>付符显敏报“一线放开、二线管住”监管云平台监控电费（4-6）月174.6元；</t>
  </si>
  <si>
    <t>邮电费</t>
  </si>
  <si>
    <t>付邓涵报审计资料、银行账户销户资料邮寄费24元；付曾维扬报邮寄费72.8元；付管委会10月电话费42747.16元。</t>
  </si>
  <si>
    <t>物业管理费</t>
  </si>
  <si>
    <t>付王英州报老城片区1-10月物业管理委托服务费1653990.6元；</t>
  </si>
  <si>
    <t>差旅费</t>
  </si>
  <si>
    <t>付张文莉报张蒙陪同陆常委赴北京拜访企业差旅费7400元；付陈豪报李杉赴广州协调涉铁事宜差旅费3154元；付李秀景报参加第五届中国国际进口博览会差旅费5785元；付许亮、曾维扬赴三亚欧美同学会差旅费2044.44元；付朱师玉报谢泽宇空港差旅费330元；</t>
  </si>
  <si>
    <t>工会经费</t>
  </si>
  <si>
    <t>付艾美霞报2021年工会费178909.6元；</t>
  </si>
  <si>
    <t>其他交通费</t>
  </si>
  <si>
    <t>付张文莉报张蒙公务出行补贴1760元；付洪健程报社事局8月公务出行补贴5360元；付李道霖报财政局202112-202205公务出行补贴3200元；付张文莉报经发10月误餐补助、公务出行补贴720元；付朱师玉报党政办公务出行补贴160元；付冯涛报扶贫小组9月下乡扶贫公务出行补贴1520元；付陈豪报规建局9月公务出行补贴2160元；付吴思、岑冠达7-9公务出行补贴1520元；付冯涛报扶贫小组10月下乡扶贫交通补贴1110元；付周高俊报陈顺210913-221013公务出行补贴4880元。</t>
  </si>
  <si>
    <t>人员支出</t>
  </si>
  <si>
    <t>付李美芬报来琼挂职张蒙10月生活补助5100元；</t>
  </si>
  <si>
    <t>误餐费</t>
  </si>
  <si>
    <t>付薛庆华报黎晨9月误餐补助760元；付薛庆华报9月误餐补助费640元；付张文莉报经发10月误餐补助320元；付朱师玉报党政办误餐补助680元；付张文莉、薛庆华报7-9月经发、社事误餐补贴5440元；付刘贤斌报志愿安抚滞留旅客值班误餐补助320元；付冯涛报扶贫小组10月下乡扶贫误餐补助1680元；付洪家强报8月误餐补助1280元</t>
  </si>
  <si>
    <t>会议费</t>
  </si>
  <si>
    <t>培训费</t>
  </si>
  <si>
    <t>公务用车运行维护费</t>
  </si>
  <si>
    <t>付冯涛报11月公务车油料费2542.5、报琼AF0276车商业保险费用1534.44元、报车辆维修保养费（琼AF0276）580元</t>
  </si>
  <si>
    <t>公务接待费</t>
  </si>
  <si>
    <t>付黎平报许亮接待兴业高端紧缺人才接待费303元；付周高俊报老城片区1-8月食堂包厢招待费17490元</t>
  </si>
  <si>
    <t>因公出国（境）费用</t>
  </si>
  <si>
    <t>委托业务费</t>
  </si>
  <si>
    <t>劳务费</t>
  </si>
  <si>
    <t>付李美芬报劳务派遣10月份工资、管理费212297.05元；付邢增富报专家评审费（吴思军、唐思静、易剑、陈焕华、王俊）5000元；付伍小玉报王陛佳授课劳务费1000元；付洪健程报2021-2022年第三方安全生产服务费350000元；付邓涵报商务中心标准厂房一期配套工程结算审核费480000元；付邢增富报专家费（消防验收）44000元；付符显敏报智慧园区初设及概算专家评审费3000元；付李美芬报劳务派遣人员11月工资及管理费198228.75元。</t>
  </si>
  <si>
    <t>付林禄俊报空港保税区待开发地块策划方案费用80000元；付张文莉报综保区经济数据管理服务委托费（付至80%）67500元；付郭符祥报空港自贸多功能产业中心项目概念性规划方案征集酬金130000元；付全克江报项目可行性研究报告评审费316100元；付邢增富报项目概算审核费928911.52元；付王林喜报新三条路线通勤车费用（20221009-1031）30600元；付邢增富报综保区老城片区区域水资源论证报告编制费尾款90800元、保税区老城片区区域节水评价报告编制费尾款93000元；付朱师玉报海南招聘求职平台微信公总号合作尾款15000元；付伍小玉报廉政文化墙制作费5500元；付王林喜报原路线通勤车费用（截止20221008）1600元；付杨阳报综保区千亿级消费精品贸易与加工产业集群建设方案编制费24900元；付邢增富报工程概算审核费6000元；*付全克江报综保区老城园区基础提质升级改造项目可行二次评审费35000元、金盘园区基础设施提质升级改造项目可行二次评审35000元；付李美芬报劳务派遣人员招聘服务费16000元；付唐思美报“南海银辉”党建共享基地标识广告设计费420元。</t>
  </si>
  <si>
    <t>咨询费</t>
  </si>
  <si>
    <t>付符显敏报保税区智能统计系统工程造价咨询费2500元</t>
  </si>
  <si>
    <t>维修（护）费</t>
  </si>
  <si>
    <t>*付王林喜报金盘片区二楼会议室维修维护费用4278元</t>
  </si>
  <si>
    <t>其他商品和服务支出</t>
  </si>
  <si>
    <t>付唐思美报新建党组织启动经费6740元；付王林喜报金盘片区一楼会议室电视机挂架费100元；付唐思美报综保区“喜迎二十大建功自贸港”微宣讲作品34800元；付王林喜报金盘片区二楼会议室安装窗帘费用2585.5元；付唐思美报二十大三区道旗及宣传栏费用17158元；付唐思美报金盘片区2022年1-6月餐费44560元；付周高俊报老城片区1-8月食堂餐费188500元。</t>
  </si>
  <si>
    <r>
      <rPr>
        <sz val="10"/>
        <color rgb="FF000000"/>
        <rFont val="宋体"/>
        <charset val="134"/>
      </rPr>
      <t>差额</t>
    </r>
    <r>
      <rPr>
        <sz val="10"/>
        <color rgb="FF000000"/>
        <rFont val="Arial"/>
        <charset val="134"/>
      </rPr>
      <t>948.98</t>
    </r>
    <r>
      <rPr>
        <sz val="10"/>
        <color rgb="FF000000"/>
        <rFont val="宋体"/>
        <charset val="134"/>
      </rPr>
      <t>为退款重付</t>
    </r>
  </si>
  <si>
    <t>专用材料购置费</t>
  </si>
  <si>
    <t>专用材料费</t>
  </si>
  <si>
    <t>付王林喜报疫情保障紧急购买医用防护口罩（N95  800个）1960元；付王英州报疫情防控工作证、地点码购置_1355元</t>
  </si>
  <si>
    <t>被装购置费</t>
  </si>
  <si>
    <t>专用燃料费</t>
  </si>
  <si>
    <t>设备购置</t>
  </si>
  <si>
    <t>办公设备购置</t>
  </si>
  <si>
    <t>付王林喜报金盘片区一楼会议室视频联动会议投屏4000元；付王林喜报购金盘片区保安值班室寄存柜1300元</t>
  </si>
  <si>
    <t>专用设备购置</t>
  </si>
  <si>
    <t>付符显敏报综保区老城片区安防监控项目设备款19780元</t>
  </si>
  <si>
    <t>信息网络及软件购置更新</t>
  </si>
  <si>
    <t>其他公用支出</t>
  </si>
  <si>
    <t>基建项目支出</t>
  </si>
  <si>
    <t>付陈豪报新海港二线口岸集中查验场所（专用通道）项目环境影响评估费170000元；付全克江报新海港二线口岸集中查验场所附属专用通道工程图纸审查费104880元；付全克江报新海港二线口岸（货运）集中查验场所施工图纸审查费185250元；付邢增富报新海港二线口岸集中查验场所地形测量费（补测）41663.28元；付郭符祥报打印新海港项目方案文本费414元</t>
  </si>
  <si>
    <t>（二）经营支出</t>
  </si>
  <si>
    <t xml:space="preserve"> 经营税金支出</t>
  </si>
  <si>
    <t xml:space="preserve"> 其他经营支出</t>
  </si>
  <si>
    <t>（三）其他资金支出</t>
  </si>
  <si>
    <t>（四）工会户支出</t>
  </si>
  <si>
    <r>
      <rPr>
        <b/>
        <sz val="10"/>
        <rFont val="宋体"/>
        <charset val="134"/>
      </rPr>
      <t>要求：</t>
    </r>
    <r>
      <rPr>
        <sz val="10"/>
        <rFont val="宋体"/>
        <charset val="134"/>
      </rPr>
      <t>各部门结合本单位实际，详细公开财务收入支出等情况，表格的科目（项目）内容根据实际情况可自行增加，内容较多无法填入的（备注：详见附表），可以列表或文字详细说明作附件的形式公开。财务支出要详细、彻底（除涉密事项外），公开到每一笔经费具体去向，达到群众能监督、便于监督的目的，不得以包裹式、选择性公开，公开是原则，不公开是例外。公开时间：每月25日前公开上一个月的财务收支情况；公开范围：本单位（部门）全体干部职工；公开方式：通过单位公告栏、微信工作群、办公网等方式公开。 市社科联咨询电话：68536020　市纪委驻市委组织部派驻组监督电话：68611404  68624135 邮箱：wangxingn@haikou.gov.cn</t>
    </r>
  </si>
</sst>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Red]\(#,##0.00\)"/>
    <numFmt numFmtId="177" formatCode="0.00_);[Red]\(0.00\)"/>
    <numFmt numFmtId="178" formatCode="#,##0.00_ "/>
  </numFmts>
  <fonts count="34">
    <font>
      <sz val="11"/>
      <color theme="1"/>
      <name val="宋体"/>
      <charset val="134"/>
      <scheme val="minor"/>
    </font>
    <font>
      <sz val="10"/>
      <color indexed="8"/>
      <name val="Arial"/>
      <charset val="134"/>
    </font>
    <font>
      <b/>
      <sz val="24"/>
      <name val="宋体"/>
      <charset val="134"/>
    </font>
    <font>
      <b/>
      <sz val="11"/>
      <name val="宋体"/>
      <charset val="134"/>
    </font>
    <font>
      <b/>
      <sz val="10"/>
      <name val="宋体"/>
      <charset val="134"/>
    </font>
    <font>
      <sz val="10"/>
      <name val="宋体"/>
      <charset val="134"/>
    </font>
    <font>
      <b/>
      <sz val="10"/>
      <color rgb="FFFF0000"/>
      <name val="宋体"/>
      <charset val="134"/>
    </font>
    <font>
      <sz val="10"/>
      <name val="Arial"/>
      <charset val="134"/>
    </font>
    <font>
      <sz val="10"/>
      <color rgb="FFFF0000"/>
      <name val="宋体"/>
      <charset val="0"/>
    </font>
    <font>
      <sz val="10"/>
      <color rgb="FFFF0000"/>
      <name val="宋体"/>
      <charset val="134"/>
    </font>
    <font>
      <sz val="11"/>
      <name val="宋体"/>
      <charset val="134"/>
      <scheme val="minor"/>
    </font>
    <font>
      <sz val="10"/>
      <color rgb="FF000000"/>
      <name val="宋体"/>
      <charset val="134"/>
    </font>
    <font>
      <sz val="10"/>
      <color theme="1"/>
      <name val="宋体"/>
      <charset val="134"/>
      <scheme val="minor"/>
    </font>
    <font>
      <sz val="10"/>
      <color rgb="FFFF0000"/>
      <name val="MS Sans Serif"/>
      <charset val="0"/>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u/>
      <sz val="11"/>
      <color rgb="FF0000FF"/>
      <name val="宋体"/>
      <charset val="0"/>
      <scheme val="minor"/>
    </font>
    <font>
      <b/>
      <sz val="11"/>
      <color rgb="FFFA7D00"/>
      <name val="宋体"/>
      <charset val="0"/>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b/>
      <sz val="11"/>
      <color theme="3"/>
      <name val="宋体"/>
      <charset val="134"/>
      <scheme val="minor"/>
    </font>
    <font>
      <b/>
      <sz val="13"/>
      <color theme="3"/>
      <name val="宋体"/>
      <charset val="134"/>
      <scheme val="minor"/>
    </font>
    <font>
      <sz val="11"/>
      <color rgb="FF006100"/>
      <name val="宋体"/>
      <charset val="0"/>
      <scheme val="minor"/>
    </font>
    <font>
      <sz val="11"/>
      <color rgb="FF9C6500"/>
      <name val="宋体"/>
      <charset val="0"/>
      <scheme val="minor"/>
    </font>
    <font>
      <sz val="10"/>
      <color rgb="FF000000"/>
      <name val="Arial"/>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5"/>
        <bgColor indexed="64"/>
      </patternFill>
    </fill>
    <fill>
      <patternFill patternType="solid">
        <fgColor theme="9"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6"/>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FFEB9C"/>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4" borderId="0" applyNumberFormat="0" applyBorder="0" applyAlignment="0" applyProtection="0">
      <alignment vertical="center"/>
    </xf>
    <xf numFmtId="0" fontId="22" fillId="21"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3"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8" fillId="1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2" borderId="9" applyNumberFormat="0" applyFont="0" applyAlignment="0" applyProtection="0">
      <alignment vertical="center"/>
    </xf>
    <xf numFmtId="0" fontId="18" fillId="23" borderId="0" applyNumberFormat="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12" applyNumberFormat="0" applyFill="0" applyAlignment="0" applyProtection="0">
      <alignment vertical="center"/>
    </xf>
    <xf numFmtId="0" fontId="30" fillId="0" borderId="12" applyNumberFormat="0" applyFill="0" applyAlignment="0" applyProtection="0">
      <alignment vertical="center"/>
    </xf>
    <xf numFmtId="0" fontId="18" fillId="33" borderId="0" applyNumberFormat="0" applyBorder="0" applyAlignment="0" applyProtection="0">
      <alignment vertical="center"/>
    </xf>
    <xf numFmtId="0" fontId="29" fillId="0" borderId="14" applyNumberFormat="0" applyFill="0" applyAlignment="0" applyProtection="0">
      <alignment vertical="center"/>
    </xf>
    <xf numFmtId="0" fontId="18" fillId="29" borderId="0" applyNumberFormat="0" applyBorder="0" applyAlignment="0" applyProtection="0">
      <alignment vertical="center"/>
    </xf>
    <xf numFmtId="0" fontId="19" fillId="11" borderId="8" applyNumberFormat="0" applyAlignment="0" applyProtection="0">
      <alignment vertical="center"/>
    </xf>
    <xf numFmtId="0" fontId="21" fillId="11" borderId="10" applyNumberFormat="0" applyAlignment="0" applyProtection="0">
      <alignment vertical="center"/>
    </xf>
    <xf numFmtId="0" fontId="15" fillId="7" borderId="7" applyNumberFormat="0" applyAlignment="0" applyProtection="0">
      <alignment vertical="center"/>
    </xf>
    <xf numFmtId="0" fontId="14" fillId="10" borderId="0" applyNumberFormat="0" applyBorder="0" applyAlignment="0" applyProtection="0">
      <alignment vertical="center"/>
    </xf>
    <xf numFmtId="0" fontId="18" fillId="9" borderId="0" applyNumberFormat="0" applyBorder="0" applyAlignment="0" applyProtection="0">
      <alignment vertical="center"/>
    </xf>
    <xf numFmtId="0" fontId="23" fillId="0" borderId="11" applyNumberFormat="0" applyFill="0" applyAlignment="0" applyProtection="0">
      <alignment vertical="center"/>
    </xf>
    <xf numFmtId="0" fontId="27" fillId="0" borderId="13" applyNumberFormat="0" applyFill="0" applyAlignment="0" applyProtection="0">
      <alignment vertical="center"/>
    </xf>
    <xf numFmtId="0" fontId="31" fillId="32" borderId="0" applyNumberFormat="0" applyBorder="0" applyAlignment="0" applyProtection="0">
      <alignment vertical="center"/>
    </xf>
    <xf numFmtId="0" fontId="32" fillId="34" borderId="0" applyNumberFormat="0" applyBorder="0" applyAlignment="0" applyProtection="0">
      <alignment vertical="center"/>
    </xf>
    <xf numFmtId="0" fontId="14" fillId="6" borderId="0" applyNumberFormat="0" applyBorder="0" applyAlignment="0" applyProtection="0">
      <alignment vertical="center"/>
    </xf>
    <xf numFmtId="0" fontId="18" fillId="16" borderId="0" applyNumberFormat="0" applyBorder="0" applyAlignment="0" applyProtection="0">
      <alignment vertical="center"/>
    </xf>
    <xf numFmtId="0" fontId="14" fillId="20" borderId="0" applyNumberFormat="0" applyBorder="0" applyAlignment="0" applyProtection="0">
      <alignment vertical="center"/>
    </xf>
    <xf numFmtId="0" fontId="14" fillId="5" borderId="0" applyNumberFormat="0" applyBorder="0" applyAlignment="0" applyProtection="0">
      <alignment vertical="center"/>
    </xf>
    <xf numFmtId="0" fontId="14" fillId="15" borderId="0" applyNumberFormat="0" applyBorder="0" applyAlignment="0" applyProtection="0">
      <alignment vertical="center"/>
    </xf>
    <xf numFmtId="0" fontId="14" fillId="4" borderId="0" applyNumberFormat="0" applyBorder="0" applyAlignment="0" applyProtection="0">
      <alignment vertical="center"/>
    </xf>
    <xf numFmtId="0" fontId="18" fillId="27" borderId="0" applyNumberFormat="0" applyBorder="0" applyAlignment="0" applyProtection="0">
      <alignment vertical="center"/>
    </xf>
    <xf numFmtId="0" fontId="18" fillId="26" borderId="0" applyNumberFormat="0" applyBorder="0" applyAlignment="0" applyProtection="0">
      <alignment vertical="center"/>
    </xf>
    <xf numFmtId="0" fontId="14" fillId="31" borderId="0" applyNumberFormat="0" applyBorder="0" applyAlignment="0" applyProtection="0">
      <alignment vertical="center"/>
    </xf>
    <xf numFmtId="0" fontId="14" fillId="28" borderId="0" applyNumberFormat="0" applyBorder="0" applyAlignment="0" applyProtection="0">
      <alignment vertical="center"/>
    </xf>
    <xf numFmtId="0" fontId="18" fillId="19" borderId="0" applyNumberFormat="0" applyBorder="0" applyAlignment="0" applyProtection="0">
      <alignment vertical="center"/>
    </xf>
    <xf numFmtId="0" fontId="14" fillId="22" borderId="0" applyNumberFormat="0" applyBorder="0" applyAlignment="0" applyProtection="0">
      <alignment vertical="center"/>
    </xf>
    <xf numFmtId="0" fontId="18" fillId="18" borderId="0" applyNumberFormat="0" applyBorder="0" applyAlignment="0" applyProtection="0">
      <alignment vertical="center"/>
    </xf>
    <xf numFmtId="0" fontId="18" fillId="30" borderId="0" applyNumberFormat="0" applyBorder="0" applyAlignment="0" applyProtection="0">
      <alignment vertical="center"/>
    </xf>
    <xf numFmtId="0" fontId="14" fillId="14" borderId="0" applyNumberFormat="0" applyBorder="0" applyAlignment="0" applyProtection="0">
      <alignment vertical="center"/>
    </xf>
    <xf numFmtId="0" fontId="18" fillId="25" borderId="0" applyNumberFormat="0" applyBorder="0" applyAlignment="0" applyProtection="0">
      <alignment vertical="center"/>
    </xf>
  </cellStyleXfs>
  <cellXfs count="50">
    <xf numFmtId="0" fontId="0" fillId="0" borderId="0" xfId="0">
      <alignment vertical="center"/>
    </xf>
    <xf numFmtId="0" fontId="1" fillId="0" borderId="0" xfId="0" applyFont="1" applyFill="1" applyAlignment="1"/>
    <xf numFmtId="0" fontId="1" fillId="0" borderId="0" xfId="0" applyFont="1" applyFill="1" applyAlignment="1">
      <alignment vertical="center"/>
    </xf>
    <xf numFmtId="177" fontId="1" fillId="0" borderId="0" xfId="0" applyNumberFormat="1" applyFont="1" applyFill="1" applyAlignment="1"/>
    <xf numFmtId="49" fontId="2" fillId="2"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3" fillId="0" borderId="0" xfId="0" applyFont="1" applyFill="1" applyBorder="1" applyAlignment="1">
      <alignment horizontal="left"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176" fontId="5" fillId="0" borderId="1" xfId="0" applyNumberFormat="1" applyFont="1" applyFill="1" applyBorder="1" applyAlignment="1">
      <alignment horizontal="right" vertical="center" wrapText="1"/>
    </xf>
    <xf numFmtId="0" fontId="6" fillId="0" borderId="1" xfId="0" applyNumberFormat="1" applyFont="1" applyFill="1" applyBorder="1" applyAlignment="1">
      <alignment vertical="top" wrapText="1"/>
    </xf>
    <xf numFmtId="0" fontId="7" fillId="0" borderId="1" xfId="0" applyNumberFormat="1" applyFont="1" applyFill="1" applyBorder="1" applyAlignment="1">
      <alignment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vertical="top" wrapText="1"/>
    </xf>
    <xf numFmtId="0" fontId="5" fillId="2" borderId="1" xfId="0" applyNumberFormat="1" applyFont="1" applyFill="1" applyBorder="1" applyAlignment="1">
      <alignment vertical="center" wrapText="1"/>
    </xf>
    <xf numFmtId="0" fontId="8" fillId="0" borderId="0" xfId="0" applyFont="1" applyFill="1" applyBorder="1" applyAlignment="1"/>
    <xf numFmtId="0" fontId="5" fillId="0" borderId="1" xfId="0" applyFont="1" applyFill="1" applyBorder="1" applyAlignment="1">
      <alignment horizontal="left" vertical="top" wrapText="1"/>
    </xf>
    <xf numFmtId="0" fontId="9" fillId="0" borderId="1" xfId="0" applyNumberFormat="1" applyFont="1" applyFill="1" applyBorder="1" applyAlignment="1">
      <alignment vertical="top"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178" fontId="10" fillId="0" borderId="1" xfId="0" applyNumberFormat="1" applyFont="1" applyFill="1" applyBorder="1" applyAlignment="1">
      <alignment horizontal="right"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5" xfId="0" applyFont="1" applyFill="1" applyBorder="1" applyAlignment="1"/>
    <xf numFmtId="0" fontId="7" fillId="0" borderId="6" xfId="0" applyFont="1" applyFill="1" applyBorder="1" applyAlignment="1">
      <alignment horizontal="center" vertical="center" wrapText="1"/>
    </xf>
    <xf numFmtId="0" fontId="7" fillId="0" borderId="6" xfId="0" applyFont="1" applyFill="1" applyBorder="1" applyAlignment="1"/>
    <xf numFmtId="176" fontId="5" fillId="2" borderId="1" xfId="0" applyNumberFormat="1" applyFont="1" applyFill="1" applyBorder="1" applyAlignment="1">
      <alignment horizontal="left" vertical="center" wrapText="1"/>
    </xf>
    <xf numFmtId="0" fontId="11" fillId="0" borderId="0" xfId="0" applyFont="1" applyFill="1" applyAlignment="1"/>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2" borderId="1" xfId="0" applyNumberFormat="1" applyFont="1" applyFill="1" applyBorder="1" applyAlignment="1">
      <alignment vertical="top" wrapText="1"/>
    </xf>
    <xf numFmtId="0" fontId="5" fillId="0" borderId="4"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5" fillId="3" borderId="1" xfId="0" applyNumberFormat="1" applyFont="1" applyFill="1" applyBorder="1" applyAlignment="1">
      <alignment horizontal="left" vertical="center" wrapText="1"/>
    </xf>
    <xf numFmtId="0" fontId="12" fillId="3" borderId="1" xfId="0" applyFont="1" applyFill="1" applyBorder="1" applyAlignment="1">
      <alignment vertical="center" wrapText="1"/>
    </xf>
    <xf numFmtId="0" fontId="5" fillId="0" borderId="5" xfId="0" applyFont="1" applyFill="1" applyBorder="1" applyAlignment="1">
      <alignment horizontal="center" vertical="center" wrapText="1"/>
    </xf>
    <xf numFmtId="9" fontId="5" fillId="3" borderId="1" xfId="0" applyNumberFormat="1" applyFont="1" applyFill="1" applyBorder="1" applyAlignment="1">
      <alignment horizontal="left" vertical="center" wrapText="1"/>
    </xf>
    <xf numFmtId="0" fontId="4" fillId="0" borderId="1" xfId="0" applyFont="1" applyFill="1" applyBorder="1" applyAlignment="1">
      <alignment vertical="center" wrapText="1"/>
    </xf>
    <xf numFmtId="0" fontId="7" fillId="0" borderId="1" xfId="0" applyFont="1" applyFill="1" applyBorder="1" applyAlignment="1">
      <alignment vertical="center" wrapText="1"/>
    </xf>
    <xf numFmtId="0" fontId="5" fillId="0" borderId="0" xfId="0" applyFont="1" applyFill="1" applyAlignment="1">
      <alignment vertical="top"/>
    </xf>
    <xf numFmtId="0" fontId="7" fillId="0" borderId="0" xfId="0" applyFont="1" applyFill="1" applyAlignment="1"/>
    <xf numFmtId="177" fontId="7" fillId="0" borderId="0" xfId="0" applyNumberFormat="1" applyFont="1" applyFill="1" applyAlignment="1"/>
    <xf numFmtId="4" fontId="13" fillId="0" borderId="0" xfId="0" applyNumberFormat="1" applyFont="1" applyFill="1" applyBorder="1" applyAlignment="1"/>
    <xf numFmtId="0" fontId="13" fillId="0" borderId="0" xfId="0" applyNumberFormat="1" applyFont="1" applyFill="1" applyBorder="1" applyAlignment="1"/>
    <xf numFmtId="0" fontId="13" fillId="0" borderId="0"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26376;&#20107;&#19994;&#25903;&#2098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UFPrn20230105105907"/>
    </sheetNames>
    <sheetDataSet>
      <sheetData sheetId="0">
        <row r="3">
          <cell r="G3">
            <v>212297.05</v>
          </cell>
        </row>
        <row r="5">
          <cell r="G5">
            <v>6000</v>
          </cell>
        </row>
        <row r="6">
          <cell r="G6">
            <v>740</v>
          </cell>
        </row>
        <row r="7">
          <cell r="G7">
            <v>174.6</v>
          </cell>
        </row>
        <row r="8">
          <cell r="G8">
            <v>24</v>
          </cell>
        </row>
        <row r="9">
          <cell r="G9">
            <v>800</v>
          </cell>
        </row>
        <row r="10">
          <cell r="G10">
            <v>1960</v>
          </cell>
        </row>
        <row r="11">
          <cell r="G11">
            <v>100</v>
          </cell>
        </row>
        <row r="12">
          <cell r="G12">
            <v>80000</v>
          </cell>
        </row>
        <row r="13">
          <cell r="G13">
            <v>67500</v>
          </cell>
        </row>
        <row r="14">
          <cell r="G14">
            <v>1355</v>
          </cell>
        </row>
        <row r="16">
          <cell r="G16">
            <v>5000</v>
          </cell>
        </row>
        <row r="18">
          <cell r="G18">
            <v>7310</v>
          </cell>
        </row>
        <row r="19">
          <cell r="G19">
            <v>4000</v>
          </cell>
        </row>
        <row r="20">
          <cell r="G20">
            <v>34800</v>
          </cell>
        </row>
        <row r="21">
          <cell r="G21">
            <v>1300</v>
          </cell>
        </row>
        <row r="22">
          <cell r="G22">
            <v>170000</v>
          </cell>
        </row>
        <row r="23">
          <cell r="G23">
            <v>104880</v>
          </cell>
        </row>
        <row r="24">
          <cell r="G24">
            <v>185250</v>
          </cell>
        </row>
        <row r="25">
          <cell r="G25">
            <v>41663.28</v>
          </cell>
        </row>
        <row r="26">
          <cell r="G26">
            <v>80000</v>
          </cell>
        </row>
        <row r="27">
          <cell r="G27">
            <v>660</v>
          </cell>
        </row>
        <row r="28">
          <cell r="G28">
            <v>6740</v>
          </cell>
        </row>
        <row r="29">
          <cell r="G29">
            <v>960</v>
          </cell>
        </row>
        <row r="30">
          <cell r="G30">
            <v>1000</v>
          </cell>
        </row>
        <row r="32">
          <cell r="G32">
            <v>2000</v>
          </cell>
        </row>
        <row r="33">
          <cell r="G33">
            <v>2542.5</v>
          </cell>
        </row>
        <row r="34">
          <cell r="G34">
            <v>345</v>
          </cell>
        </row>
        <row r="35">
          <cell r="G35">
            <v>2809</v>
          </cell>
        </row>
        <row r="36">
          <cell r="G36">
            <v>350000</v>
          </cell>
        </row>
        <row r="37">
          <cell r="G37">
            <v>50000</v>
          </cell>
        </row>
        <row r="39">
          <cell r="G39">
            <v>81100</v>
          </cell>
        </row>
        <row r="40">
          <cell r="G40">
            <v>73800</v>
          </cell>
        </row>
        <row r="41">
          <cell r="G41">
            <v>73700</v>
          </cell>
        </row>
        <row r="42">
          <cell r="G42">
            <v>1653990.6</v>
          </cell>
        </row>
        <row r="43">
          <cell r="G43">
            <v>480000</v>
          </cell>
        </row>
        <row r="44">
          <cell r="G44">
            <v>87500</v>
          </cell>
        </row>
        <row r="45">
          <cell r="G45">
            <v>2585.5</v>
          </cell>
        </row>
        <row r="46">
          <cell r="G46">
            <v>1534.44</v>
          </cell>
        </row>
        <row r="47">
          <cell r="G47">
            <v>580</v>
          </cell>
        </row>
        <row r="48">
          <cell r="G48">
            <v>44000</v>
          </cell>
        </row>
        <row r="49">
          <cell r="G49">
            <v>203700</v>
          </cell>
        </row>
        <row r="50">
          <cell r="G50">
            <v>3000</v>
          </cell>
        </row>
        <row r="51">
          <cell r="G51">
            <v>722211.52</v>
          </cell>
        </row>
        <row r="52">
          <cell r="G52">
            <v>30600</v>
          </cell>
        </row>
        <row r="53">
          <cell r="G53">
            <v>90800</v>
          </cell>
        </row>
        <row r="54">
          <cell r="G54">
            <v>93000</v>
          </cell>
        </row>
        <row r="55">
          <cell r="G55">
            <v>15000</v>
          </cell>
        </row>
        <row r="56">
          <cell r="G56">
            <v>5500</v>
          </cell>
        </row>
        <row r="57">
          <cell r="G57">
            <v>690</v>
          </cell>
        </row>
        <row r="58">
          <cell r="G58">
            <v>5095</v>
          </cell>
        </row>
        <row r="59">
          <cell r="G59">
            <v>1600</v>
          </cell>
        </row>
        <row r="60">
          <cell r="G60">
            <v>24900</v>
          </cell>
        </row>
        <row r="61">
          <cell r="G61">
            <v>3000</v>
          </cell>
        </row>
        <row r="62">
          <cell r="G62">
            <v>3000</v>
          </cell>
        </row>
        <row r="63">
          <cell r="G63">
            <v>760</v>
          </cell>
        </row>
        <row r="64">
          <cell r="G64">
            <v>35000</v>
          </cell>
        </row>
        <row r="65">
          <cell r="G65">
            <v>3000</v>
          </cell>
        </row>
        <row r="66">
          <cell r="G66">
            <v>17158</v>
          </cell>
        </row>
        <row r="67">
          <cell r="G67">
            <v>35000</v>
          </cell>
        </row>
        <row r="68">
          <cell r="G68">
            <v>640</v>
          </cell>
        </row>
        <row r="69">
          <cell r="G69">
            <v>16000</v>
          </cell>
        </row>
        <row r="71">
          <cell r="G71">
            <v>44560</v>
          </cell>
        </row>
        <row r="72">
          <cell r="G72">
            <v>660</v>
          </cell>
        </row>
        <row r="73">
          <cell r="G73">
            <v>1384.44</v>
          </cell>
        </row>
        <row r="74">
          <cell r="G74">
            <v>420</v>
          </cell>
        </row>
        <row r="75">
          <cell r="G75">
            <v>198228.75</v>
          </cell>
        </row>
        <row r="76">
          <cell r="G76">
            <v>5360</v>
          </cell>
        </row>
        <row r="77">
          <cell r="G77">
            <v>3200</v>
          </cell>
        </row>
        <row r="78">
          <cell r="G78">
            <v>720</v>
          </cell>
        </row>
        <row r="79">
          <cell r="G79">
            <v>320</v>
          </cell>
        </row>
        <row r="80">
          <cell r="G80">
            <v>303</v>
          </cell>
        </row>
        <row r="81">
          <cell r="G81">
            <v>330</v>
          </cell>
        </row>
        <row r="82">
          <cell r="G82">
            <v>160</v>
          </cell>
        </row>
        <row r="83">
          <cell r="G83">
            <v>680</v>
          </cell>
        </row>
        <row r="84">
          <cell r="G84">
            <v>72.8</v>
          </cell>
        </row>
        <row r="85">
          <cell r="G85">
            <v>188500</v>
          </cell>
        </row>
        <row r="86">
          <cell r="G86">
            <v>17490</v>
          </cell>
        </row>
        <row r="87">
          <cell r="G87">
            <v>5440</v>
          </cell>
        </row>
        <row r="88">
          <cell r="G88">
            <v>1628</v>
          </cell>
        </row>
        <row r="89">
          <cell r="G89">
            <v>814</v>
          </cell>
        </row>
        <row r="90">
          <cell r="G90">
            <v>1520</v>
          </cell>
        </row>
        <row r="91">
          <cell r="G91">
            <v>2160</v>
          </cell>
        </row>
        <row r="92">
          <cell r="G92">
            <v>320</v>
          </cell>
        </row>
        <row r="93">
          <cell r="G93">
            <v>414</v>
          </cell>
        </row>
        <row r="94">
          <cell r="G94">
            <v>1520</v>
          </cell>
        </row>
        <row r="95">
          <cell r="G95">
            <v>1110</v>
          </cell>
        </row>
        <row r="96">
          <cell r="G96">
            <v>1680</v>
          </cell>
        </row>
        <row r="97">
          <cell r="G97">
            <v>1280</v>
          </cell>
        </row>
        <row r="98">
          <cell r="G98">
            <v>4880</v>
          </cell>
        </row>
        <row r="100">
          <cell r="G100">
            <v>42747.16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8"/>
  <sheetViews>
    <sheetView tabSelected="1" workbookViewId="0">
      <selection activeCell="A45" sqref="$A45:$XFD45"/>
    </sheetView>
  </sheetViews>
  <sheetFormatPr defaultColWidth="9" defaultRowHeight="24" customHeight="1"/>
  <cols>
    <col min="1" max="1" width="7.25" style="1" customWidth="1"/>
    <col min="2" max="2" width="14.25" style="1" customWidth="1"/>
    <col min="3" max="3" width="39.25" style="1" customWidth="1"/>
    <col min="4" max="4" width="18" style="3" customWidth="1"/>
    <col min="5" max="5" width="83.625" style="1" customWidth="1"/>
    <col min="6" max="6" width="8.875" style="1" customWidth="1"/>
    <col min="7" max="7" width="9.375" style="1" hidden="1" customWidth="1"/>
    <col min="8" max="8" width="9" style="1"/>
    <col min="9" max="9" width="9.5" style="1"/>
    <col min="10" max="12" width="9" style="1"/>
    <col min="13" max="13" width="9.5" style="1"/>
    <col min="14" max="16384" width="9" style="1"/>
  </cols>
  <sheetData>
    <row r="1" s="1" customFormat="1" ht="47.25" customHeight="1" spans="1:6">
      <c r="A1" s="4" t="s">
        <v>0</v>
      </c>
      <c r="B1" s="4"/>
      <c r="C1" s="4"/>
      <c r="D1" s="5"/>
      <c r="E1" s="4"/>
      <c r="F1" s="4"/>
    </row>
    <row r="2" s="1" customFormat="1" ht="14.25" customHeight="1" spans="1:6">
      <c r="A2" s="6" t="s">
        <v>1</v>
      </c>
      <c r="B2" s="6"/>
      <c r="C2" s="6"/>
      <c r="D2" s="6"/>
      <c r="E2" s="6"/>
      <c r="F2" s="6"/>
    </row>
    <row r="3" s="1" customFormat="1" customHeight="1" spans="1:6">
      <c r="A3" s="7" t="s">
        <v>2</v>
      </c>
      <c r="B3" s="7"/>
      <c r="C3" s="7"/>
      <c r="D3" s="8" t="s">
        <v>3</v>
      </c>
      <c r="E3" s="7" t="s">
        <v>4</v>
      </c>
      <c r="F3" s="9" t="s">
        <v>5</v>
      </c>
    </row>
    <row r="4" s="1" customFormat="1" customHeight="1" spans="1:6">
      <c r="A4" s="10" t="s">
        <v>6</v>
      </c>
      <c r="B4" s="10"/>
      <c r="C4" s="10"/>
      <c r="D4" s="11">
        <f>SUM(D5:D8)</f>
        <v>30913211.91</v>
      </c>
      <c r="E4" s="12"/>
      <c r="F4" s="13"/>
    </row>
    <row r="5" s="1" customFormat="1" customHeight="1" spans="1:6">
      <c r="A5" s="14" t="s">
        <v>7</v>
      </c>
      <c r="B5" s="14"/>
      <c r="C5" s="14"/>
      <c r="D5" s="11"/>
      <c r="E5" s="15"/>
      <c r="F5" s="13"/>
    </row>
    <row r="6" s="1" customFormat="1" customHeight="1" spans="1:13">
      <c r="A6" s="14" t="s">
        <v>8</v>
      </c>
      <c r="B6" s="14"/>
      <c r="C6" s="14"/>
      <c r="D6" s="11"/>
      <c r="E6" s="16"/>
      <c r="F6" s="13"/>
      <c r="L6" s="17"/>
      <c r="M6" s="47"/>
    </row>
    <row r="7" s="1" customFormat="1" customHeight="1" spans="1:13">
      <c r="A7" s="14" t="s">
        <v>9</v>
      </c>
      <c r="B7" s="14"/>
      <c r="C7" s="14"/>
      <c r="D7" s="11">
        <f>30000000+786167.49</f>
        <v>30786167.49</v>
      </c>
      <c r="E7" s="16" t="s">
        <v>10</v>
      </c>
      <c r="F7" s="13"/>
      <c r="L7" s="17"/>
      <c r="M7" s="47"/>
    </row>
    <row r="8" s="1" customFormat="1" customHeight="1" spans="1:13">
      <c r="A8" s="14" t="s">
        <v>11</v>
      </c>
      <c r="B8" s="14"/>
      <c r="C8" s="14"/>
      <c r="D8" s="11">
        <f>19699.02+107345.4</f>
        <v>127044.42</v>
      </c>
      <c r="E8" s="16" t="s">
        <v>12</v>
      </c>
      <c r="F8" s="13"/>
      <c r="G8" s="3"/>
      <c r="H8" s="17"/>
      <c r="I8" s="47"/>
      <c r="L8" s="17"/>
      <c r="M8" s="47"/>
    </row>
    <row r="9" s="1" customFormat="1" customHeight="1" spans="1:13">
      <c r="A9" s="10" t="s">
        <v>13</v>
      </c>
      <c r="B9" s="10"/>
      <c r="C9" s="10"/>
      <c r="D9" s="11">
        <f>SUM(D11:D46)</f>
        <v>5971105.24</v>
      </c>
      <c r="E9" s="12"/>
      <c r="F9" s="13"/>
      <c r="H9" s="17"/>
      <c r="I9" s="47"/>
      <c r="L9" s="17"/>
      <c r="M9" s="47"/>
    </row>
    <row r="10" s="1" customFormat="1" customHeight="1" spans="1:13">
      <c r="A10" s="18" t="s">
        <v>14</v>
      </c>
      <c r="B10" s="18"/>
      <c r="C10" s="18"/>
      <c r="D10" s="11"/>
      <c r="E10" s="19"/>
      <c r="F10" s="13"/>
      <c r="H10" s="17"/>
      <c r="I10" s="47"/>
      <c r="L10" s="17"/>
      <c r="M10" s="47"/>
    </row>
    <row r="11" s="1" customFormat="1" ht="45" customHeight="1" spans="1:13">
      <c r="A11" s="20"/>
      <c r="B11" s="20" t="s">
        <v>15</v>
      </c>
      <c r="C11" s="14" t="s">
        <v>16</v>
      </c>
      <c r="D11" s="11">
        <f>[1]UFPrn20230105105907!$G$18+[1]UFPrn20230105105907!$G$32</f>
        <v>9310</v>
      </c>
      <c r="E11" s="16" t="s">
        <v>17</v>
      </c>
      <c r="F11" s="13"/>
      <c r="G11" s="3"/>
      <c r="L11" s="17"/>
      <c r="M11" s="47"/>
    </row>
    <row r="12" s="1" customFormat="1" ht="41" customHeight="1" spans="1:13">
      <c r="A12" s="20"/>
      <c r="B12" s="20"/>
      <c r="C12" s="14" t="s">
        <v>18</v>
      </c>
      <c r="D12" s="11">
        <f>[1]UFPrn20230105105907!$G$88+[1]UFPrn20230105105907!$G$89</f>
        <v>2442</v>
      </c>
      <c r="E12" s="16" t="s">
        <v>19</v>
      </c>
      <c r="F12" s="13"/>
      <c r="L12" s="17"/>
      <c r="M12" s="47"/>
    </row>
    <row r="13" s="1" customFormat="1" customHeight="1" spans="1:13">
      <c r="A13" s="20"/>
      <c r="B13" s="20"/>
      <c r="C13" s="14" t="s">
        <v>20</v>
      </c>
      <c r="D13" s="11">
        <v>1980</v>
      </c>
      <c r="E13" s="16" t="s">
        <v>21</v>
      </c>
      <c r="F13" s="13"/>
      <c r="J13" s="17"/>
      <c r="K13" s="47"/>
      <c r="L13" s="17"/>
      <c r="M13" s="47"/>
    </row>
    <row r="14" s="1" customFormat="1" customHeight="1" spans="1:13">
      <c r="A14" s="20"/>
      <c r="B14" s="20"/>
      <c r="C14" s="14" t="s">
        <v>22</v>
      </c>
      <c r="D14" s="11">
        <v>0</v>
      </c>
      <c r="E14" s="16"/>
      <c r="F14" s="13"/>
      <c r="L14" s="17"/>
      <c r="M14" s="47"/>
    </row>
    <row r="15" s="1" customFormat="1" ht="31" customHeight="1" spans="1:6">
      <c r="A15" s="20"/>
      <c r="B15" s="20"/>
      <c r="C15" s="14" t="s">
        <v>23</v>
      </c>
      <c r="D15" s="11">
        <f>[1]UFPrn20230105105907!$G$7</f>
        <v>174.6</v>
      </c>
      <c r="E15" s="16" t="s">
        <v>24</v>
      </c>
      <c r="F15" s="13"/>
    </row>
    <row r="16" s="1" customFormat="1" ht="30" customHeight="1" spans="1:9">
      <c r="A16" s="20"/>
      <c r="B16" s="20"/>
      <c r="C16" s="14" t="s">
        <v>25</v>
      </c>
      <c r="D16" s="11">
        <f>[1]UFPrn20230105105907!$G$8+[1]UFPrn20230105105907!$G$84+[1]UFPrn20230105105907!$G$100</f>
        <v>42843.96</v>
      </c>
      <c r="E16" s="16" t="s">
        <v>26</v>
      </c>
      <c r="F16" s="13"/>
      <c r="H16" s="17"/>
      <c r="I16" s="47"/>
    </row>
    <row r="17" s="1" customFormat="1" customHeight="1" spans="1:6">
      <c r="A17" s="20"/>
      <c r="B17" s="20"/>
      <c r="C17" s="14" t="s">
        <v>27</v>
      </c>
      <c r="D17" s="11">
        <f>[1]UFPrn20230105105907!$G$42</f>
        <v>1653990.6</v>
      </c>
      <c r="E17" s="16" t="s">
        <v>28</v>
      </c>
      <c r="F17" s="13"/>
    </row>
    <row r="18" s="1" customFormat="1" ht="54" customHeight="1" spans="1:15">
      <c r="A18" s="20"/>
      <c r="B18" s="20" t="s">
        <v>15</v>
      </c>
      <c r="C18" s="14" t="s">
        <v>29</v>
      </c>
      <c r="D18" s="11">
        <f>[1]UFPrn20230105105907!$G$27+[1]UFPrn20230105105907!$G$28+[1]UFPrn20230105105907!$G$34+[1]UFPrn20230105105907!$G$35+[1]UFPrn20230105105907!$G$57+[1]UFPrn20230105105907!$G$58+[1]UFPrn20230105105907!$G$72+[1]UFPrn20230105105907!$G$73+[1]UFPrn20230105105907!$G$81</f>
        <v>18713.44</v>
      </c>
      <c r="E18" s="16" t="s">
        <v>30</v>
      </c>
      <c r="F18" s="13"/>
      <c r="G18" s="3"/>
      <c r="H18" s="17"/>
      <c r="I18" s="47"/>
      <c r="N18" s="17"/>
      <c r="O18" s="47"/>
    </row>
    <row r="19" s="1" customFormat="1" customHeight="1" spans="1:15">
      <c r="A19" s="20"/>
      <c r="B19" s="20"/>
      <c r="C19" s="14" t="s">
        <v>31</v>
      </c>
      <c r="D19" s="11">
        <v>178909.6</v>
      </c>
      <c r="E19" s="16" t="s">
        <v>32</v>
      </c>
      <c r="F19" s="13"/>
      <c r="H19" s="17"/>
      <c r="I19" s="47"/>
      <c r="N19" s="17"/>
      <c r="O19" s="47"/>
    </row>
    <row r="20" s="1" customFormat="1" ht="70" customHeight="1" spans="1:15">
      <c r="A20" s="20"/>
      <c r="B20" s="20"/>
      <c r="C20" s="14" t="s">
        <v>33</v>
      </c>
      <c r="D20" s="11">
        <f>[1]UFPrn20230105105907!$G$9+[1]UFPrn20230105105907!$G$29+[1]UFPrn20230105105907!$G$76+[1]UFPrn20230105105907!$G$77+[1]UFPrn20230105105907!$G$78+[1]UFPrn20230105105907!$G$82+[1]UFPrn20230105105907!$G$90+[1]UFPrn20230105105907!$G$91+[1]UFPrn20230105105907!$G$94+[1]UFPrn20230105105907!$G$95+[1]UFPrn20230105105907!$G$98</f>
        <v>22390</v>
      </c>
      <c r="E20" s="16" t="s">
        <v>34</v>
      </c>
      <c r="F20" s="13"/>
      <c r="H20" s="17"/>
      <c r="I20" s="48"/>
      <c r="N20" s="17"/>
      <c r="O20" s="48"/>
    </row>
    <row r="21" s="1" customFormat="1" ht="29" customHeight="1" spans="1:15">
      <c r="A21" s="20">
        <v>2</v>
      </c>
      <c r="B21" s="21" t="s">
        <v>35</v>
      </c>
      <c r="C21" s="21"/>
      <c r="D21" s="22">
        <v>5100</v>
      </c>
      <c r="E21" s="16" t="s">
        <v>36</v>
      </c>
      <c r="F21" s="13"/>
      <c r="H21" s="17"/>
      <c r="I21" s="48"/>
      <c r="N21" s="17"/>
      <c r="O21" s="47"/>
    </row>
    <row r="22" s="1" customFormat="1" ht="48" customHeight="1" spans="1:15">
      <c r="A22" s="20">
        <v>3</v>
      </c>
      <c r="B22" s="21" t="s">
        <v>37</v>
      </c>
      <c r="C22" s="21"/>
      <c r="D22" s="11">
        <f>[1]UFPrn20230105105907!$G$63+[1]UFPrn20230105105907!$G$68+[1]UFPrn20230105105907!$G$79+[1]UFPrn20230105105907!$G$83+[1]UFPrn20230105105907!$G$87+[1]UFPrn20230105105907!$G$92+[1]UFPrn20230105105907!$G$96+[1]UFPrn20230105105907!$G$97</f>
        <v>11120</v>
      </c>
      <c r="E22" s="16" t="s">
        <v>38</v>
      </c>
      <c r="F22" s="13"/>
      <c r="N22" s="17"/>
      <c r="O22" s="48"/>
    </row>
    <row r="23" s="1" customFormat="1" customHeight="1" spans="1:15">
      <c r="A23" s="20">
        <v>4</v>
      </c>
      <c r="B23" s="14" t="s">
        <v>39</v>
      </c>
      <c r="C23" s="14"/>
      <c r="D23" s="22">
        <v>0</v>
      </c>
      <c r="E23" s="16"/>
      <c r="F23" s="13"/>
      <c r="N23" s="17"/>
      <c r="O23" s="48"/>
    </row>
    <row r="24" s="1" customFormat="1" ht="23" customHeight="1" spans="1:15">
      <c r="A24" s="20">
        <v>5</v>
      </c>
      <c r="B24" s="23" t="s">
        <v>40</v>
      </c>
      <c r="C24" s="24"/>
      <c r="D24" s="11">
        <v>0</v>
      </c>
      <c r="E24" s="16"/>
      <c r="F24" s="13"/>
      <c r="N24" s="17"/>
      <c r="O24" s="48"/>
    </row>
    <row r="25" s="1" customFormat="1" ht="38" customHeight="1" spans="1:15">
      <c r="A25" s="20">
        <v>6</v>
      </c>
      <c r="B25" s="14" t="s">
        <v>41</v>
      </c>
      <c r="C25" s="14"/>
      <c r="D25" s="11">
        <f>[1]UFPrn20230105105907!$G$33+[1]UFPrn20230105105907!$G$46+[1]UFPrn20230105105907!$G$47</f>
        <v>4656.94</v>
      </c>
      <c r="E25" s="16" t="s">
        <v>42</v>
      </c>
      <c r="F25" s="13"/>
      <c r="H25" s="17"/>
      <c r="I25" s="47"/>
      <c r="N25" s="17"/>
      <c r="O25" s="47"/>
    </row>
    <row r="26" s="1" customFormat="1" ht="27.95" customHeight="1" spans="1:15">
      <c r="A26" s="20">
        <v>7</v>
      </c>
      <c r="B26" s="14" t="s">
        <v>43</v>
      </c>
      <c r="C26" s="14"/>
      <c r="D26" s="11">
        <f>[1]UFPrn20230105105907!$G$80+[1]UFPrn20230105105907!$G$86</f>
        <v>17793</v>
      </c>
      <c r="E26" s="16" t="s">
        <v>44</v>
      </c>
      <c r="F26" s="13"/>
      <c r="H26" s="17"/>
      <c r="I26" s="47"/>
      <c r="N26" s="17"/>
      <c r="O26" s="48"/>
    </row>
    <row r="27" s="1" customFormat="1" customHeight="1" spans="1:15">
      <c r="A27" s="20">
        <v>8</v>
      </c>
      <c r="B27" s="14" t="s">
        <v>45</v>
      </c>
      <c r="C27" s="14"/>
      <c r="D27" s="11">
        <v>0</v>
      </c>
      <c r="E27" s="16"/>
      <c r="F27" s="13"/>
      <c r="H27" s="17"/>
      <c r="I27" s="47"/>
      <c r="N27" s="17"/>
      <c r="O27" s="47"/>
    </row>
    <row r="28" s="1" customFormat="1" ht="55" customHeight="1" spans="1:15">
      <c r="A28" s="25">
        <v>9</v>
      </c>
      <c r="B28" s="26" t="s">
        <v>46</v>
      </c>
      <c r="C28" s="14" t="s">
        <v>47</v>
      </c>
      <c r="D28" s="11">
        <f>[1]UFPrn20230105105907!$G$3+[1]UFPrn20230105105907!$G$16+[1]UFPrn20230105105907!$G$30+[1]UFPrn20230105105907!$G$36+[1]UFPrn20230105105907!$G$43+[1]UFPrn20230105105907!$G$48+[1]UFPrn20230105105907!$G$65+[1]UFPrn20230105105907!$G$75</f>
        <v>1293525.8</v>
      </c>
      <c r="E28" s="16" t="s">
        <v>48</v>
      </c>
      <c r="F28" s="13"/>
      <c r="H28" s="17"/>
      <c r="I28" s="47"/>
      <c r="N28" s="17"/>
      <c r="O28" s="48"/>
    </row>
    <row r="29" s="1" customFormat="1" ht="120" customHeight="1" spans="1:15">
      <c r="A29" s="27"/>
      <c r="B29" s="28"/>
      <c r="C29" s="14" t="s">
        <v>46</v>
      </c>
      <c r="D29" s="11">
        <f>[1]UFPrn20230105105907!$G$12+[1]UFPrn20230105105907!$G$13+[1]UFPrn20230105105907!$G$26+[1]UFPrn20230105105907!$G$37+[1]UFPrn20230105105907!$G$39+[1]UFPrn20230105105907!$G$40+[1]UFPrn20230105105907!$G$41+[1]UFPrn20230105105907!$G$44+[1]UFPrn20230105105907!$G$49+[1]UFPrn20230105105907!$G$50+[1]UFPrn20230105105907!$G$51+[1]UFPrn20230105105907!$G$52+[1]UFPrn20230105105907!$G$53+[1]UFPrn20230105105907!$G$54+[1]UFPrn20230105105907!$G$55+[1]UFPrn20230105105907!$G$56+[1]UFPrn20230105105907!$G$59+[1]UFPrn20230105105907!$G$60+[1]UFPrn20230105105907!$G$61+[1]UFPrn20230105105907!$G$62+[1]UFPrn20230105105907!$G$64+[1]UFPrn20230105105907!$G$67+[1]UFPrn20230105105907!$G$69+[1]UFPrn20230105105907!$G$74</f>
        <v>1876331.52</v>
      </c>
      <c r="E29" s="16" t="s">
        <v>49</v>
      </c>
      <c r="F29" s="13"/>
      <c r="H29" s="17"/>
      <c r="I29" s="47"/>
      <c r="N29" s="17"/>
      <c r="O29" s="47"/>
    </row>
    <row r="30" s="1" customFormat="1" customHeight="1" spans="1:15">
      <c r="A30" s="29"/>
      <c r="B30" s="30"/>
      <c r="C30" s="14" t="s">
        <v>50</v>
      </c>
      <c r="D30" s="11">
        <v>2500</v>
      </c>
      <c r="E30" s="16" t="s">
        <v>51</v>
      </c>
      <c r="F30" s="13"/>
      <c r="N30" s="17"/>
      <c r="O30" s="48"/>
    </row>
    <row r="31" s="1" customFormat="1" ht="34" customHeight="1" spans="1:15">
      <c r="A31" s="20">
        <v>10</v>
      </c>
      <c r="B31" s="23" t="s">
        <v>52</v>
      </c>
      <c r="C31" s="24"/>
      <c r="D31" s="11">
        <v>4278</v>
      </c>
      <c r="E31" s="31" t="s">
        <v>53</v>
      </c>
      <c r="F31" s="13"/>
      <c r="N31" s="17"/>
      <c r="O31" s="47"/>
    </row>
    <row r="32" s="1" customFormat="1" ht="78" customHeight="1" spans="1:15">
      <c r="A32" s="20">
        <v>11</v>
      </c>
      <c r="B32" s="14" t="s">
        <v>54</v>
      </c>
      <c r="C32" s="14"/>
      <c r="D32" s="11">
        <f>[1]UFPrn20230105105907!$G$5+[1]UFPrn20230105105907!$G$6+[1]UFPrn20230105105907!$G$11+[1]UFPrn20230105105907!$G$20+[1]UFPrn20230105105907!$G$45+[1]UFPrn20230105105907!$G$66+[1]UFPrn20230105105907!$G$71+[1]UFPrn20230105105907!$G$85</f>
        <v>294443.5</v>
      </c>
      <c r="E32" s="31" t="s">
        <v>55</v>
      </c>
      <c r="F32" s="13"/>
      <c r="G32" s="32" t="s">
        <v>56</v>
      </c>
      <c r="H32" s="17"/>
      <c r="I32" s="48"/>
      <c r="L32" s="17"/>
      <c r="M32" s="47"/>
      <c r="N32" s="17"/>
      <c r="O32" s="47"/>
    </row>
    <row r="33" s="1" customFormat="1" customHeight="1" spans="1:15">
      <c r="A33" s="20">
        <v>12</v>
      </c>
      <c r="B33" s="33" t="s">
        <v>57</v>
      </c>
      <c r="C33" s="34" t="s">
        <v>58</v>
      </c>
      <c r="D33" s="11">
        <f>[1]UFPrn20230105105907!$G$10+[1]UFPrn20230105105907!$G$14</f>
        <v>3315</v>
      </c>
      <c r="E33" s="35" t="s">
        <v>59</v>
      </c>
      <c r="F33" s="13"/>
      <c r="H33" s="17"/>
      <c r="I33" s="48"/>
      <c r="L33" s="17"/>
      <c r="M33" s="47"/>
      <c r="N33" s="17"/>
      <c r="O33" s="48"/>
    </row>
    <row r="34" s="1" customFormat="1" customHeight="1" spans="1:15">
      <c r="A34" s="20"/>
      <c r="B34" s="33"/>
      <c r="C34" s="14" t="s">
        <v>60</v>
      </c>
      <c r="D34" s="11">
        <v>0</v>
      </c>
      <c r="E34" s="35"/>
      <c r="F34" s="13"/>
      <c r="H34" s="17"/>
      <c r="I34" s="47"/>
      <c r="L34" s="17"/>
      <c r="M34" s="48"/>
      <c r="N34" s="17"/>
      <c r="O34" s="47"/>
    </row>
    <row r="35" s="1" customFormat="1" customHeight="1" spans="1:15">
      <c r="A35" s="20"/>
      <c r="B35" s="34"/>
      <c r="C35" s="14" t="s">
        <v>61</v>
      </c>
      <c r="D35" s="11">
        <v>0</v>
      </c>
      <c r="E35" s="35"/>
      <c r="F35" s="13"/>
      <c r="H35" s="17"/>
      <c r="I35" s="48"/>
      <c r="L35" s="17"/>
      <c r="M35" s="47"/>
      <c r="N35" s="17"/>
      <c r="O35" s="48"/>
    </row>
    <row r="36" s="1" customFormat="1" ht="33" customHeight="1" spans="1:15">
      <c r="A36" s="20">
        <v>13</v>
      </c>
      <c r="B36" s="36" t="s">
        <v>62</v>
      </c>
      <c r="C36" s="14" t="s">
        <v>63</v>
      </c>
      <c r="D36" s="11">
        <f>[1]UFPrn20230105105907!$G$19+[1]UFPrn20230105105907!$G$21</f>
        <v>5300</v>
      </c>
      <c r="E36" s="14" t="s">
        <v>64</v>
      </c>
      <c r="F36" s="13"/>
      <c r="H36" s="17"/>
      <c r="I36" s="48"/>
      <c r="L36" s="17"/>
      <c r="M36" s="47"/>
      <c r="N36" s="17"/>
      <c r="O36" s="47"/>
    </row>
    <row r="37" s="1" customFormat="1" customHeight="1" spans="1:15">
      <c r="A37" s="37"/>
      <c r="B37" s="33"/>
      <c r="C37" s="14" t="s">
        <v>65</v>
      </c>
      <c r="D37" s="11">
        <v>19780</v>
      </c>
      <c r="E37" s="31" t="s">
        <v>66</v>
      </c>
      <c r="F37" s="13"/>
      <c r="N37" s="17"/>
      <c r="O37" s="48"/>
    </row>
    <row r="38" s="1" customFormat="1" customHeight="1" spans="1:15">
      <c r="A38" s="37"/>
      <c r="B38" s="34"/>
      <c r="C38" s="14" t="s">
        <v>67</v>
      </c>
      <c r="D38" s="11">
        <v>0</v>
      </c>
      <c r="E38" s="35"/>
      <c r="F38" s="13"/>
      <c r="N38" s="17"/>
      <c r="O38" s="47"/>
    </row>
    <row r="39" s="1" customFormat="1" ht="20.25" customHeight="1" spans="1:15">
      <c r="A39" s="20">
        <v>14</v>
      </c>
      <c r="B39" s="14" t="s">
        <v>68</v>
      </c>
      <c r="C39" s="14"/>
      <c r="D39" s="11"/>
      <c r="E39" s="38"/>
      <c r="F39" s="13"/>
      <c r="H39" s="17"/>
      <c r="I39" s="48"/>
      <c r="N39" s="17"/>
      <c r="O39" s="47"/>
    </row>
    <row r="40" s="1" customFormat="1" ht="54" customHeight="1" spans="1:15">
      <c r="A40" s="25">
        <v>15</v>
      </c>
      <c r="B40" s="25" t="s">
        <v>69</v>
      </c>
      <c r="C40" s="39"/>
      <c r="D40" s="11">
        <f>[1]UFPrn20230105105907!$G$22+[1]UFPrn20230105105907!$G$23+[1]UFPrn20230105105907!$G$24+[1]UFPrn20230105105907!$G$25+[1]UFPrn20230105105907!$G$93</f>
        <v>502207.28</v>
      </c>
      <c r="E40" s="39" t="s">
        <v>70</v>
      </c>
      <c r="F40" s="13"/>
      <c r="N40" s="17"/>
      <c r="O40" s="48"/>
    </row>
    <row r="41" s="1" customFormat="1" ht="24.75" customHeight="1" spans="1:15">
      <c r="A41" s="40"/>
      <c r="B41" s="40"/>
      <c r="C41" s="24"/>
      <c r="D41" s="11"/>
      <c r="E41" s="41"/>
      <c r="F41" s="13"/>
      <c r="N41" s="17"/>
      <c r="O41" s="48"/>
    </row>
    <row r="42" s="1" customFormat="1" customHeight="1" spans="1:15">
      <c r="A42" s="14" t="s">
        <v>71</v>
      </c>
      <c r="B42" s="14"/>
      <c r="C42" s="14"/>
      <c r="D42" s="11"/>
      <c r="E42" s="35"/>
      <c r="F42" s="13"/>
      <c r="L42" s="17"/>
      <c r="M42" s="47"/>
      <c r="N42" s="17"/>
      <c r="O42" s="48"/>
    </row>
    <row r="43" s="1" customFormat="1" customHeight="1" spans="1:15">
      <c r="A43" s="20">
        <v>1</v>
      </c>
      <c r="B43" s="14" t="s">
        <v>72</v>
      </c>
      <c r="C43" s="14"/>
      <c r="D43" s="22"/>
      <c r="E43" s="14"/>
      <c r="F43" s="13"/>
      <c r="N43" s="17"/>
      <c r="O43" s="47"/>
    </row>
    <row r="44" s="1" customFormat="1" customHeight="1" spans="1:15">
      <c r="A44" s="20">
        <v>2</v>
      </c>
      <c r="B44" s="14" t="s">
        <v>73</v>
      </c>
      <c r="C44" s="14"/>
      <c r="D44" s="11"/>
      <c r="E44" s="35"/>
      <c r="F44" s="13"/>
      <c r="N44" s="17"/>
      <c r="O44" s="48"/>
    </row>
    <row r="45" s="1" customFormat="1" ht="21" customHeight="1" spans="1:6">
      <c r="A45" s="14" t="s">
        <v>74</v>
      </c>
      <c r="B45" s="14"/>
      <c r="C45" s="14"/>
      <c r="D45" s="11"/>
      <c r="E45" s="38"/>
      <c r="F45" s="13"/>
    </row>
    <row r="46" s="1" customFormat="1" ht="26" customHeight="1" spans="1:6">
      <c r="A46" s="14" t="s">
        <v>75</v>
      </c>
      <c r="B46" s="14"/>
      <c r="C46" s="14"/>
      <c r="D46" s="11"/>
      <c r="E46" s="16"/>
      <c r="F46" s="13"/>
    </row>
    <row r="47" s="2" customFormat="1" ht="54" customHeight="1" spans="1:6">
      <c r="A47" s="42" t="s">
        <v>76</v>
      </c>
      <c r="B47" s="21"/>
      <c r="C47" s="21"/>
      <c r="D47" s="43"/>
      <c r="E47" s="43"/>
      <c r="F47" s="43"/>
    </row>
    <row r="48" s="1" customFormat="1" customHeight="1" spans="1:9">
      <c r="A48" s="44"/>
      <c r="B48" s="44"/>
      <c r="C48" s="44"/>
      <c r="D48" s="3"/>
      <c r="E48" s="44"/>
      <c r="F48" s="45"/>
      <c r="H48" s="17"/>
      <c r="I48" s="47"/>
    </row>
    <row r="49" s="1" customFormat="1" customHeight="1" spans="1:6">
      <c r="A49" s="45"/>
      <c r="B49" s="45"/>
      <c r="C49" s="45"/>
      <c r="D49" s="3"/>
      <c r="E49" s="45"/>
      <c r="F49" s="45"/>
    </row>
    <row r="50" s="1" customFormat="1" customHeight="1" spans="1:6">
      <c r="A50" s="45"/>
      <c r="B50" s="45"/>
      <c r="C50" s="45"/>
      <c r="D50" s="3"/>
      <c r="E50" s="45"/>
      <c r="F50" s="45"/>
    </row>
    <row r="51" s="1" customFormat="1" customHeight="1" spans="1:6">
      <c r="A51" s="45"/>
      <c r="B51" s="45"/>
      <c r="C51" s="45"/>
      <c r="D51" s="46"/>
      <c r="E51" s="45"/>
      <c r="F51" s="45"/>
    </row>
    <row r="52" s="1" customFormat="1" customHeight="1" spans="1:6">
      <c r="A52" s="45"/>
      <c r="B52" s="45"/>
      <c r="C52" s="45"/>
      <c r="D52" s="46"/>
      <c r="E52" s="45"/>
      <c r="F52" s="45"/>
    </row>
    <row r="53" s="1" customFormat="1" customHeight="1" spans="1:6">
      <c r="A53" s="45"/>
      <c r="B53" s="45"/>
      <c r="C53" s="45"/>
      <c r="D53" s="46"/>
      <c r="E53" s="45"/>
      <c r="F53" s="45"/>
    </row>
    <row r="54" s="1" customFormat="1" customHeight="1" spans="1:6">
      <c r="A54" s="45"/>
      <c r="B54" s="45"/>
      <c r="C54" s="45"/>
      <c r="D54" s="46"/>
      <c r="E54" s="45"/>
      <c r="F54" s="45"/>
    </row>
    <row r="55" s="1" customFormat="1" customHeight="1" spans="1:6">
      <c r="A55" s="45"/>
      <c r="B55" s="45"/>
      <c r="C55" s="45"/>
      <c r="D55" s="46"/>
      <c r="E55" s="45"/>
      <c r="F55" s="45"/>
    </row>
    <row r="56" s="1" customFormat="1" customHeight="1" spans="1:6">
      <c r="A56" s="45"/>
      <c r="B56" s="45"/>
      <c r="C56" s="45"/>
      <c r="D56" s="46"/>
      <c r="E56" s="45"/>
      <c r="F56" s="45"/>
    </row>
    <row r="57" s="1" customFormat="1" customHeight="1" spans="1:6">
      <c r="A57" s="45"/>
      <c r="B57" s="45"/>
      <c r="C57" s="45"/>
      <c r="D57" s="46"/>
      <c r="E57" s="45"/>
      <c r="F57" s="45"/>
    </row>
    <row r="58" s="1" customFormat="1" customHeight="1" spans="1:6">
      <c r="A58" s="45"/>
      <c r="B58" s="45"/>
      <c r="C58" s="45"/>
      <c r="D58" s="46"/>
      <c r="E58" s="45"/>
      <c r="F58" s="45"/>
    </row>
    <row r="59" s="1" customFormat="1" customHeight="1" spans="1:6">
      <c r="A59" s="45"/>
      <c r="B59" s="45"/>
      <c r="C59" s="45"/>
      <c r="D59" s="46"/>
      <c r="E59" s="45"/>
      <c r="F59" s="45"/>
    </row>
    <row r="60" s="1" customFormat="1" customHeight="1" spans="1:6">
      <c r="A60" s="45"/>
      <c r="B60" s="45"/>
      <c r="C60" s="45"/>
      <c r="D60" s="46"/>
      <c r="E60" s="45"/>
      <c r="F60" s="45"/>
    </row>
    <row r="61" s="1" customFormat="1" customHeight="1" spans="1:6">
      <c r="A61" s="45"/>
      <c r="B61" s="45"/>
      <c r="C61" s="45"/>
      <c r="D61" s="46"/>
      <c r="E61" s="45"/>
      <c r="F61" s="45"/>
    </row>
    <row r="62" s="1" customFormat="1" customHeight="1" spans="1:6">
      <c r="A62" s="45"/>
      <c r="B62" s="45"/>
      <c r="C62" s="45"/>
      <c r="D62" s="46"/>
      <c r="E62" s="45"/>
      <c r="F62" s="45"/>
    </row>
    <row r="63" s="1" customFormat="1" customHeight="1" spans="1:6">
      <c r="A63" s="45"/>
      <c r="B63" s="45"/>
      <c r="C63" s="45"/>
      <c r="D63" s="46"/>
      <c r="E63" s="45"/>
      <c r="F63" s="45"/>
    </row>
    <row r="64" s="1" customFormat="1" customHeight="1" spans="1:9">
      <c r="A64" s="45"/>
      <c r="B64" s="45"/>
      <c r="C64" s="45"/>
      <c r="D64" s="46"/>
      <c r="E64" s="45"/>
      <c r="F64" s="45"/>
      <c r="H64" s="17"/>
      <c r="I64" s="47"/>
    </row>
    <row r="65" s="1" customFormat="1" customHeight="1" spans="1:9">
      <c r="A65" s="45"/>
      <c r="B65" s="45"/>
      <c r="C65" s="45"/>
      <c r="D65" s="46"/>
      <c r="E65" s="45"/>
      <c r="F65" s="45"/>
      <c r="H65" s="17"/>
      <c r="I65" s="47"/>
    </row>
    <row r="66" s="1" customFormat="1" customHeight="1" spans="1:9">
      <c r="A66" s="45"/>
      <c r="B66" s="45"/>
      <c r="C66" s="45"/>
      <c r="D66" s="46"/>
      <c r="E66" s="45"/>
      <c r="F66" s="45"/>
      <c r="H66" s="17"/>
      <c r="I66" s="47"/>
    </row>
    <row r="67" s="1" customFormat="1" customHeight="1" spans="1:9">
      <c r="A67" s="45"/>
      <c r="B67" s="45"/>
      <c r="C67" s="45"/>
      <c r="D67" s="46"/>
      <c r="E67" s="45"/>
      <c r="F67" s="45"/>
      <c r="H67" s="17"/>
      <c r="I67" s="47"/>
    </row>
    <row r="68" s="1" customFormat="1" customHeight="1" spans="1:9">
      <c r="A68" s="45"/>
      <c r="B68" s="45"/>
      <c r="C68" s="45"/>
      <c r="D68" s="46"/>
      <c r="E68" s="45"/>
      <c r="F68" s="45"/>
      <c r="H68" s="17"/>
      <c r="I68" s="47"/>
    </row>
    <row r="69" s="1" customFormat="1" customHeight="1" spans="1:9">
      <c r="A69" s="45"/>
      <c r="B69" s="45"/>
      <c r="C69" s="45"/>
      <c r="D69" s="46"/>
      <c r="E69" s="45"/>
      <c r="F69" s="45"/>
      <c r="H69" s="17"/>
      <c r="I69" s="47"/>
    </row>
    <row r="70" s="1" customFormat="1" customHeight="1" spans="1:9">
      <c r="A70" s="45"/>
      <c r="B70" s="45"/>
      <c r="C70" s="45"/>
      <c r="D70" s="46"/>
      <c r="E70" s="45"/>
      <c r="F70" s="45"/>
      <c r="H70" s="17"/>
      <c r="I70" s="47"/>
    </row>
    <row r="71" s="1" customFormat="1" customHeight="1" spans="1:9">
      <c r="A71" s="45"/>
      <c r="B71" s="45"/>
      <c r="C71" s="45"/>
      <c r="D71" s="46"/>
      <c r="E71" s="45"/>
      <c r="F71" s="45"/>
      <c r="H71" s="17"/>
      <c r="I71" s="48"/>
    </row>
    <row r="72" s="1" customFormat="1" customHeight="1" spans="1:9">
      <c r="A72" s="45"/>
      <c r="B72" s="45"/>
      <c r="C72" s="45"/>
      <c r="D72" s="46"/>
      <c r="E72" s="45"/>
      <c r="F72" s="45"/>
      <c r="H72" s="17"/>
      <c r="I72" s="47"/>
    </row>
    <row r="73" s="1" customFormat="1" customHeight="1" spans="1:9">
      <c r="A73" s="45"/>
      <c r="B73" s="45"/>
      <c r="C73" s="45"/>
      <c r="D73" s="46"/>
      <c r="E73" s="45"/>
      <c r="F73" s="45"/>
      <c r="H73" s="17"/>
      <c r="I73" s="49"/>
    </row>
    <row r="74" s="1" customFormat="1" customHeight="1" spans="1:9">
      <c r="A74" s="45"/>
      <c r="B74" s="45"/>
      <c r="C74" s="45"/>
      <c r="D74" s="46"/>
      <c r="E74" s="45"/>
      <c r="F74" s="45"/>
      <c r="H74" s="17"/>
      <c r="I74" s="47"/>
    </row>
    <row r="75" s="1" customFormat="1" customHeight="1" spans="1:9">
      <c r="A75" s="45"/>
      <c r="B75" s="45"/>
      <c r="C75" s="45"/>
      <c r="D75" s="46"/>
      <c r="E75" s="45"/>
      <c r="F75" s="45"/>
      <c r="H75" s="17"/>
      <c r="I75" s="47"/>
    </row>
    <row r="76" s="1" customFormat="1" customHeight="1" spans="1:6">
      <c r="A76" s="45"/>
      <c r="B76" s="45"/>
      <c r="C76" s="45"/>
      <c r="D76" s="46"/>
      <c r="E76" s="45"/>
      <c r="F76" s="45"/>
    </row>
    <row r="77" s="1" customFormat="1" customHeight="1" spans="1:6">
      <c r="A77" s="45"/>
      <c r="B77" s="45"/>
      <c r="C77" s="45"/>
      <c r="D77" s="46"/>
      <c r="E77" s="45"/>
      <c r="F77" s="45"/>
    </row>
    <row r="78" s="1" customFormat="1" customHeight="1" spans="1:6">
      <c r="A78" s="45"/>
      <c r="B78" s="45"/>
      <c r="C78" s="45"/>
      <c r="D78" s="46"/>
      <c r="E78" s="45"/>
      <c r="F78" s="45"/>
    </row>
    <row r="79" s="1" customFormat="1" customHeight="1" spans="1:6">
      <c r="A79" s="45"/>
      <c r="B79" s="45"/>
      <c r="C79" s="45"/>
      <c r="D79" s="46"/>
      <c r="E79" s="45"/>
      <c r="F79" s="45"/>
    </row>
    <row r="80" s="1" customFormat="1" customHeight="1" spans="1:6">
      <c r="A80" s="45"/>
      <c r="B80" s="45"/>
      <c r="C80" s="45"/>
      <c r="D80" s="46"/>
      <c r="E80" s="45"/>
      <c r="F80" s="45"/>
    </row>
    <row r="81" s="1" customFormat="1" customHeight="1" spans="1:6">
      <c r="A81" s="45"/>
      <c r="B81" s="45"/>
      <c r="C81" s="45"/>
      <c r="D81" s="46"/>
      <c r="E81" s="45"/>
      <c r="F81" s="45"/>
    </row>
    <row r="82" s="1" customFormat="1" customHeight="1" spans="1:6">
      <c r="A82" s="45"/>
      <c r="B82" s="45"/>
      <c r="C82" s="45"/>
      <c r="D82" s="46"/>
      <c r="E82" s="45"/>
      <c r="F82" s="45"/>
    </row>
    <row r="83" s="1" customFormat="1" customHeight="1" spans="1:6">
      <c r="A83" s="45"/>
      <c r="B83" s="45"/>
      <c r="C83" s="45"/>
      <c r="D83" s="46"/>
      <c r="E83" s="45"/>
      <c r="F83" s="45"/>
    </row>
    <row r="84" s="1" customFormat="1" customHeight="1" spans="1:6">
      <c r="A84" s="45"/>
      <c r="B84" s="45"/>
      <c r="C84" s="45"/>
      <c r="D84" s="46"/>
      <c r="E84" s="45"/>
      <c r="F84" s="45"/>
    </row>
    <row r="85" s="1" customFormat="1" customHeight="1" spans="1:6">
      <c r="A85" s="45"/>
      <c r="B85" s="45"/>
      <c r="C85" s="45"/>
      <c r="D85" s="46"/>
      <c r="E85" s="45"/>
      <c r="F85" s="45"/>
    </row>
    <row r="86" s="1" customFormat="1" customHeight="1" spans="1:6">
      <c r="A86" s="45"/>
      <c r="B86" s="45"/>
      <c r="C86" s="45"/>
      <c r="D86" s="46"/>
      <c r="E86" s="45"/>
      <c r="F86" s="45"/>
    </row>
    <row r="87" s="1" customFormat="1" customHeight="1" spans="1:6">
      <c r="A87" s="45"/>
      <c r="B87" s="45"/>
      <c r="C87" s="45"/>
      <c r="D87" s="46"/>
      <c r="E87" s="45"/>
      <c r="F87" s="45"/>
    </row>
    <row r="88" s="1" customFormat="1" customHeight="1" spans="1:6">
      <c r="A88" s="45"/>
      <c r="B88" s="45"/>
      <c r="C88" s="45"/>
      <c r="D88" s="46"/>
      <c r="E88" s="45"/>
      <c r="F88" s="45"/>
    </row>
  </sheetData>
  <mergeCells count="37">
    <mergeCell ref="A1:F1"/>
    <mergeCell ref="A2:F2"/>
    <mergeCell ref="A3:C3"/>
    <mergeCell ref="A4:C4"/>
    <mergeCell ref="A5:C5"/>
    <mergeCell ref="A6:C6"/>
    <mergeCell ref="A7:C7"/>
    <mergeCell ref="A8:C8"/>
    <mergeCell ref="A9:C9"/>
    <mergeCell ref="A10:C10"/>
    <mergeCell ref="B21:C21"/>
    <mergeCell ref="B22:C22"/>
    <mergeCell ref="B23:C23"/>
    <mergeCell ref="B24:C24"/>
    <mergeCell ref="B25:C25"/>
    <mergeCell ref="B26:C26"/>
    <mergeCell ref="B27:C27"/>
    <mergeCell ref="B31:C31"/>
    <mergeCell ref="B32:C32"/>
    <mergeCell ref="B39:C39"/>
    <mergeCell ref="A42:C42"/>
    <mergeCell ref="B43:C43"/>
    <mergeCell ref="B44:C44"/>
    <mergeCell ref="A45:C45"/>
    <mergeCell ref="A46:C46"/>
    <mergeCell ref="A47:F47"/>
    <mergeCell ref="A11:A20"/>
    <mergeCell ref="A28:A30"/>
    <mergeCell ref="A33:A35"/>
    <mergeCell ref="A36:A38"/>
    <mergeCell ref="A40:A41"/>
    <mergeCell ref="B11:B17"/>
    <mergeCell ref="B18:B20"/>
    <mergeCell ref="B28:B30"/>
    <mergeCell ref="B33:B35"/>
    <mergeCell ref="B36:B38"/>
    <mergeCell ref="B40:B4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2023-01-05T01:10:00Z</dcterms:created>
  <dcterms:modified xsi:type="dcterms:W3CDTF">2023-01-11T03:04:38Z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